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sinpe\OneDrive\Área de Trabalho\"/>
    </mc:Choice>
  </mc:AlternateContent>
  <xr:revisionPtr revIDLastSave="0" documentId="8_{714A6D1E-E3AE-43E8-BDD7-1DB16E85CAC0}" xr6:coauthVersionLast="46" xr6:coauthVersionMax="46" xr10:uidLastSave="{00000000-0000-0000-0000-000000000000}"/>
  <bookViews>
    <workbookView xWindow="-120" yWindow="-120" windowWidth="29040" windowHeight="15840" xr2:uid="{44DE7613-9824-4670-8CFB-BE6C83936292}"/>
  </bookViews>
  <sheets>
    <sheet name="Tabela - ATPS 2024 a 202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" l="1"/>
  <c r="M6" i="2" s="1"/>
  <c r="O6" i="2"/>
  <c r="P6" i="2" s="1"/>
  <c r="AD6" i="2"/>
  <c r="AE6" i="2" s="1"/>
  <c r="AG6" i="2"/>
  <c r="AH6" i="2" s="1"/>
  <c r="AV6" i="2"/>
  <c r="AW6" i="2" s="1"/>
  <c r="AY6" i="2"/>
  <c r="AZ6" i="2" s="1"/>
  <c r="E7" i="2"/>
  <c r="F7" i="2"/>
  <c r="H7" i="2" s="1"/>
  <c r="I7" i="2" s="1"/>
  <c r="G7" i="2"/>
  <c r="L7" i="2"/>
  <c r="M7" i="2"/>
  <c r="O7" i="2"/>
  <c r="P7" i="2" s="1"/>
  <c r="W7" i="2"/>
  <c r="Y7" i="2" s="1"/>
  <c r="X7" i="2"/>
  <c r="Z7" i="2" s="1"/>
  <c r="AD7" i="2"/>
  <c r="AE7" i="2"/>
  <c r="AG7" i="2"/>
  <c r="AH7" i="2" s="1"/>
  <c r="AO7" i="2"/>
  <c r="AQ7" i="2" s="1"/>
  <c r="AP7" i="2"/>
  <c r="AR7" i="2" s="1"/>
  <c r="AV7" i="2"/>
  <c r="AW7" i="2"/>
  <c r="AY7" i="2"/>
  <c r="AZ7" i="2" s="1"/>
  <c r="E8" i="2"/>
  <c r="G8" i="2" s="1"/>
  <c r="F8" i="2"/>
  <c r="H8" i="2" s="1"/>
  <c r="L8" i="2"/>
  <c r="M8" i="2"/>
  <c r="O8" i="2"/>
  <c r="P8" i="2" s="1"/>
  <c r="W8" i="2"/>
  <c r="Y8" i="2" s="1"/>
  <c r="X8" i="2"/>
  <c r="Z8" i="2" s="1"/>
  <c r="AD8" i="2"/>
  <c r="AE8" i="2"/>
  <c r="AG8" i="2"/>
  <c r="AH8" i="2" s="1"/>
  <c r="AO8" i="2"/>
  <c r="AQ8" i="2" s="1"/>
  <c r="AP8" i="2"/>
  <c r="AR8" i="2" s="1"/>
  <c r="AV8" i="2"/>
  <c r="AW8" i="2"/>
  <c r="AY8" i="2"/>
  <c r="AZ8" i="2" s="1"/>
  <c r="E9" i="2"/>
  <c r="G9" i="2" s="1"/>
  <c r="F9" i="2"/>
  <c r="H9" i="2" s="1"/>
  <c r="L9" i="2"/>
  <c r="M9" i="2"/>
  <c r="O9" i="2"/>
  <c r="P9" i="2" s="1"/>
  <c r="W9" i="2"/>
  <c r="Y9" i="2" s="1"/>
  <c r="X9" i="2"/>
  <c r="Z9" i="2" s="1"/>
  <c r="AD9" i="2"/>
  <c r="AE9" i="2"/>
  <c r="AG9" i="2"/>
  <c r="AH9" i="2" s="1"/>
  <c r="AO9" i="2"/>
  <c r="AQ9" i="2" s="1"/>
  <c r="AP9" i="2"/>
  <c r="AR9" i="2" s="1"/>
  <c r="AV9" i="2"/>
  <c r="AW9" i="2"/>
  <c r="AY9" i="2"/>
  <c r="AZ9" i="2" s="1"/>
  <c r="E10" i="2"/>
  <c r="G10" i="2" s="1"/>
  <c r="F10" i="2"/>
  <c r="H10" i="2" s="1"/>
  <c r="L10" i="2"/>
  <c r="M10" i="2"/>
  <c r="O10" i="2"/>
  <c r="P10" i="2" s="1"/>
  <c r="W10" i="2"/>
  <c r="Y10" i="2" s="1"/>
  <c r="X10" i="2"/>
  <c r="Z10" i="2" s="1"/>
  <c r="AD10" i="2"/>
  <c r="AE10" i="2"/>
  <c r="AG10" i="2"/>
  <c r="AH10" i="2" s="1"/>
  <c r="AO10" i="2"/>
  <c r="AQ10" i="2" s="1"/>
  <c r="AP10" i="2"/>
  <c r="AR10" i="2" s="1"/>
  <c r="AV10" i="2"/>
  <c r="AW10" i="2"/>
  <c r="AY10" i="2"/>
  <c r="AZ10" i="2" s="1"/>
  <c r="E11" i="2"/>
  <c r="G11" i="2" s="1"/>
  <c r="F11" i="2"/>
  <c r="H11" i="2" s="1"/>
  <c r="L11" i="2"/>
  <c r="M11" i="2"/>
  <c r="O11" i="2"/>
  <c r="P11" i="2" s="1"/>
  <c r="W11" i="2"/>
  <c r="Y11" i="2" s="1"/>
  <c r="X11" i="2"/>
  <c r="Z11" i="2" s="1"/>
  <c r="AD11" i="2"/>
  <c r="AE11" i="2"/>
  <c r="AG11" i="2"/>
  <c r="AH11" i="2" s="1"/>
  <c r="AO11" i="2"/>
  <c r="AQ11" i="2" s="1"/>
  <c r="AP11" i="2"/>
  <c r="AR11" i="2" s="1"/>
  <c r="AV11" i="2"/>
  <c r="AW11" i="2"/>
  <c r="AY11" i="2"/>
  <c r="AZ11" i="2" s="1"/>
  <c r="E12" i="2"/>
  <c r="G12" i="2" s="1"/>
  <c r="F12" i="2"/>
  <c r="H12" i="2" s="1"/>
  <c r="L12" i="2"/>
  <c r="M12" i="2"/>
  <c r="O12" i="2"/>
  <c r="P12" i="2" s="1"/>
  <c r="W12" i="2"/>
  <c r="Y12" i="2" s="1"/>
  <c r="X12" i="2"/>
  <c r="Z12" i="2" s="1"/>
  <c r="AD12" i="2"/>
  <c r="AE12" i="2"/>
  <c r="AG12" i="2"/>
  <c r="AH12" i="2" s="1"/>
  <c r="AO12" i="2"/>
  <c r="AQ12" i="2" s="1"/>
  <c r="AP12" i="2"/>
  <c r="AR12" i="2" s="1"/>
  <c r="AV12" i="2"/>
  <c r="AW12" i="2"/>
  <c r="AY12" i="2"/>
  <c r="AZ12" i="2" s="1"/>
  <c r="E13" i="2"/>
  <c r="G13" i="2" s="1"/>
  <c r="F13" i="2"/>
  <c r="H13" i="2" s="1"/>
  <c r="L13" i="2"/>
  <c r="M13" i="2"/>
  <c r="O13" i="2"/>
  <c r="P13" i="2" s="1"/>
  <c r="W13" i="2"/>
  <c r="Y13" i="2" s="1"/>
  <c r="X13" i="2"/>
  <c r="Z13" i="2" s="1"/>
  <c r="AD13" i="2"/>
  <c r="AE13" i="2"/>
  <c r="AG13" i="2"/>
  <c r="AH13" i="2" s="1"/>
  <c r="AO13" i="2"/>
  <c r="AQ13" i="2" s="1"/>
  <c r="AP13" i="2"/>
  <c r="AR13" i="2" s="1"/>
  <c r="AV13" i="2"/>
  <c r="AW13" i="2"/>
  <c r="AY13" i="2"/>
  <c r="AZ13" i="2" s="1"/>
  <c r="E14" i="2"/>
  <c r="G14" i="2" s="1"/>
  <c r="F14" i="2"/>
  <c r="H14" i="2" s="1"/>
  <c r="L14" i="2"/>
  <c r="M14" i="2"/>
  <c r="O14" i="2"/>
  <c r="P14" i="2" s="1"/>
  <c r="W14" i="2"/>
  <c r="Y14" i="2" s="1"/>
  <c r="X14" i="2"/>
  <c r="Z14" i="2" s="1"/>
  <c r="AD14" i="2"/>
  <c r="AE14" i="2"/>
  <c r="AG14" i="2"/>
  <c r="AH14" i="2" s="1"/>
  <c r="AO14" i="2"/>
  <c r="AQ14" i="2" s="1"/>
  <c r="AP14" i="2"/>
  <c r="AR14" i="2" s="1"/>
  <c r="AV14" i="2"/>
  <c r="AW14" i="2"/>
  <c r="AY14" i="2"/>
  <c r="AZ14" i="2" s="1"/>
  <c r="E15" i="2"/>
  <c r="G15" i="2" s="1"/>
  <c r="F15" i="2"/>
  <c r="H15" i="2" s="1"/>
  <c r="L15" i="2"/>
  <c r="M15" i="2"/>
  <c r="O15" i="2"/>
  <c r="P15" i="2" s="1"/>
  <c r="W15" i="2"/>
  <c r="Y15" i="2" s="1"/>
  <c r="X15" i="2"/>
  <c r="Z15" i="2" s="1"/>
  <c r="AD15" i="2"/>
  <c r="AE15" i="2"/>
  <c r="AG15" i="2"/>
  <c r="AH15" i="2" s="1"/>
  <c r="AO15" i="2"/>
  <c r="AQ15" i="2" s="1"/>
  <c r="AP15" i="2"/>
  <c r="AR15" i="2" s="1"/>
  <c r="AV15" i="2"/>
  <c r="AW15" i="2"/>
  <c r="AY15" i="2"/>
  <c r="AZ15" i="2" s="1"/>
  <c r="E16" i="2"/>
  <c r="G16" i="2" s="1"/>
  <c r="F16" i="2"/>
  <c r="H16" i="2" s="1"/>
  <c r="L16" i="2"/>
  <c r="M16" i="2"/>
  <c r="O16" i="2"/>
  <c r="P16" i="2" s="1"/>
  <c r="W16" i="2"/>
  <c r="Y16" i="2" s="1"/>
  <c r="X16" i="2"/>
  <c r="Z16" i="2" s="1"/>
  <c r="AD16" i="2"/>
  <c r="AE16" i="2"/>
  <c r="AG16" i="2"/>
  <c r="AH16" i="2" s="1"/>
  <c r="AO16" i="2"/>
  <c r="AQ16" i="2" s="1"/>
  <c r="AP16" i="2"/>
  <c r="AR16" i="2" s="1"/>
  <c r="AV16" i="2"/>
  <c r="AW16" i="2"/>
  <c r="AY16" i="2"/>
  <c r="AZ16" i="2" s="1"/>
  <c r="E17" i="2"/>
  <c r="G17" i="2" s="1"/>
  <c r="F17" i="2"/>
  <c r="H17" i="2" s="1"/>
  <c r="L17" i="2"/>
  <c r="M17" i="2"/>
  <c r="O17" i="2"/>
  <c r="P17" i="2" s="1"/>
  <c r="W17" i="2"/>
  <c r="Y17" i="2" s="1"/>
  <c r="X17" i="2"/>
  <c r="Z17" i="2" s="1"/>
  <c r="AD17" i="2"/>
  <c r="AE17" i="2"/>
  <c r="AG17" i="2"/>
  <c r="AH17" i="2" s="1"/>
  <c r="AO17" i="2"/>
  <c r="AQ17" i="2" s="1"/>
  <c r="AP17" i="2"/>
  <c r="AR17" i="2" s="1"/>
  <c r="AV17" i="2"/>
  <c r="AW17" i="2"/>
  <c r="AY17" i="2"/>
  <c r="AZ17" i="2" s="1"/>
  <c r="E18" i="2"/>
  <c r="G18" i="2" s="1"/>
  <c r="F18" i="2"/>
  <c r="H18" i="2" s="1"/>
  <c r="L18" i="2"/>
  <c r="M18" i="2"/>
  <c r="O18" i="2"/>
  <c r="P18" i="2" s="1"/>
  <c r="W18" i="2"/>
  <c r="Y18" i="2" s="1"/>
  <c r="X18" i="2"/>
  <c r="Z18" i="2" s="1"/>
  <c r="AD18" i="2"/>
  <c r="AE18" i="2"/>
  <c r="AG18" i="2"/>
  <c r="AH18" i="2" s="1"/>
  <c r="AO18" i="2"/>
  <c r="AQ18" i="2" s="1"/>
  <c r="AP18" i="2"/>
  <c r="AR18" i="2" s="1"/>
  <c r="AV18" i="2"/>
  <c r="AW18" i="2"/>
  <c r="AY18" i="2"/>
  <c r="AZ18" i="2" s="1"/>
  <c r="E19" i="2"/>
  <c r="G19" i="2" s="1"/>
  <c r="F19" i="2"/>
  <c r="H19" i="2" s="1"/>
  <c r="L19" i="2"/>
  <c r="M19" i="2"/>
  <c r="O19" i="2"/>
  <c r="P19" i="2" s="1"/>
  <c r="W19" i="2"/>
  <c r="Y19" i="2" s="1"/>
  <c r="X19" i="2"/>
  <c r="Z19" i="2" s="1"/>
  <c r="AD19" i="2"/>
  <c r="AE19" i="2"/>
  <c r="AG19" i="2"/>
  <c r="AH19" i="2" s="1"/>
  <c r="AO19" i="2"/>
  <c r="AQ19" i="2" s="1"/>
  <c r="AP19" i="2"/>
  <c r="AR19" i="2" s="1"/>
  <c r="AV19" i="2"/>
  <c r="AW19" i="2"/>
  <c r="AY19" i="2"/>
  <c r="AZ19" i="2" s="1"/>
  <c r="E20" i="2"/>
  <c r="G20" i="2" s="1"/>
  <c r="F20" i="2"/>
  <c r="H20" i="2" s="1"/>
  <c r="L20" i="2"/>
  <c r="M20" i="2"/>
  <c r="O20" i="2"/>
  <c r="P20" i="2" s="1"/>
  <c r="W20" i="2"/>
  <c r="Y20" i="2" s="1"/>
  <c r="X20" i="2"/>
  <c r="Z20" i="2" s="1"/>
  <c r="AD20" i="2"/>
  <c r="AE20" i="2"/>
  <c r="AG20" i="2"/>
  <c r="AH20" i="2" s="1"/>
  <c r="AO20" i="2"/>
  <c r="AQ20" i="2" s="1"/>
  <c r="AP20" i="2"/>
  <c r="AR20" i="2" s="1"/>
  <c r="AV20" i="2"/>
  <c r="AW20" i="2"/>
  <c r="AY20" i="2"/>
  <c r="AZ20" i="2" s="1"/>
  <c r="E21" i="2"/>
  <c r="G21" i="2" s="1"/>
  <c r="F21" i="2"/>
  <c r="H21" i="2" s="1"/>
  <c r="L21" i="2"/>
  <c r="M21" i="2"/>
  <c r="O21" i="2"/>
  <c r="P21" i="2" s="1"/>
  <c r="W21" i="2"/>
  <c r="Y21" i="2" s="1"/>
  <c r="X21" i="2"/>
  <c r="Z21" i="2" s="1"/>
  <c r="AD21" i="2"/>
  <c r="AE21" i="2"/>
  <c r="AG21" i="2"/>
  <c r="AH21" i="2" s="1"/>
  <c r="AO21" i="2"/>
  <c r="AQ21" i="2" s="1"/>
  <c r="AP21" i="2"/>
  <c r="AR21" i="2" s="1"/>
  <c r="AV21" i="2"/>
  <c r="AW21" i="2"/>
  <c r="AY21" i="2"/>
  <c r="AZ21" i="2" s="1"/>
  <c r="E22" i="2"/>
  <c r="G22" i="2" s="1"/>
  <c r="F22" i="2"/>
  <c r="H22" i="2" s="1"/>
  <c r="L22" i="2"/>
  <c r="M22" i="2"/>
  <c r="O22" i="2"/>
  <c r="P22" i="2" s="1"/>
  <c r="W22" i="2"/>
  <c r="Y22" i="2" s="1"/>
  <c r="X22" i="2"/>
  <c r="Z22" i="2" s="1"/>
  <c r="AD22" i="2"/>
  <c r="AE22" i="2"/>
  <c r="AG22" i="2"/>
  <c r="AH22" i="2" s="1"/>
  <c r="AO22" i="2"/>
  <c r="AQ22" i="2" s="1"/>
  <c r="AP22" i="2"/>
  <c r="AR22" i="2" s="1"/>
  <c r="AV22" i="2"/>
  <c r="AW22" i="2"/>
  <c r="AY22" i="2"/>
  <c r="AZ22" i="2" s="1"/>
  <c r="E23" i="2"/>
  <c r="G23" i="2" s="1"/>
  <c r="F23" i="2"/>
  <c r="H23" i="2" s="1"/>
  <c r="L23" i="2"/>
  <c r="M23" i="2"/>
  <c r="O23" i="2"/>
  <c r="P23" i="2" s="1"/>
  <c r="W23" i="2"/>
  <c r="Y23" i="2" s="1"/>
  <c r="X23" i="2"/>
  <c r="Z23" i="2" s="1"/>
  <c r="AD23" i="2"/>
  <c r="AE23" i="2"/>
  <c r="AG23" i="2"/>
  <c r="AH23" i="2" s="1"/>
  <c r="AO23" i="2"/>
  <c r="AQ23" i="2" s="1"/>
  <c r="AP23" i="2"/>
  <c r="AR23" i="2" s="1"/>
  <c r="AV23" i="2"/>
  <c r="AW23" i="2"/>
  <c r="AY23" i="2"/>
  <c r="AZ23" i="2" s="1"/>
  <c r="E24" i="2"/>
  <c r="G24" i="2" s="1"/>
  <c r="F24" i="2"/>
  <c r="H24" i="2" s="1"/>
  <c r="L24" i="2"/>
  <c r="M24" i="2"/>
  <c r="O24" i="2"/>
  <c r="P24" i="2" s="1"/>
  <c r="W24" i="2"/>
  <c r="Y24" i="2" s="1"/>
  <c r="X24" i="2"/>
  <c r="Z24" i="2" s="1"/>
  <c r="AD24" i="2"/>
  <c r="AE24" i="2"/>
  <c r="AG24" i="2"/>
  <c r="AH24" i="2" s="1"/>
  <c r="AO24" i="2"/>
  <c r="AQ24" i="2" s="1"/>
  <c r="AP24" i="2"/>
  <c r="AR24" i="2" s="1"/>
  <c r="AV24" i="2"/>
  <c r="AW24" i="2"/>
  <c r="AY24" i="2"/>
  <c r="AZ24" i="2" s="1"/>
  <c r="E25" i="2"/>
  <c r="G25" i="2" s="1"/>
  <c r="F25" i="2"/>
  <c r="H25" i="2" s="1"/>
  <c r="L25" i="2"/>
  <c r="M25" i="2"/>
  <c r="O25" i="2"/>
  <c r="P25" i="2" s="1"/>
  <c r="W25" i="2"/>
  <c r="Y25" i="2" s="1"/>
  <c r="X25" i="2"/>
  <c r="Z25" i="2" s="1"/>
  <c r="AD25" i="2"/>
  <c r="AE25" i="2"/>
  <c r="AG25" i="2"/>
  <c r="AH25" i="2" s="1"/>
  <c r="AO25" i="2"/>
  <c r="AQ25" i="2" s="1"/>
  <c r="AP25" i="2"/>
  <c r="AR25" i="2" s="1"/>
  <c r="AV25" i="2"/>
  <c r="AW25" i="2"/>
  <c r="AY25" i="2"/>
  <c r="AZ25" i="2" s="1"/>
  <c r="E26" i="2"/>
  <c r="G26" i="2" s="1"/>
  <c r="F26" i="2"/>
  <c r="H26" i="2" s="1"/>
  <c r="I26" i="2" s="1"/>
  <c r="W26" i="2"/>
  <c r="Y26" i="2" s="1"/>
  <c r="X26" i="2"/>
  <c r="Z26" i="2"/>
  <c r="AO26" i="2"/>
  <c r="AQ26" i="2" s="1"/>
  <c r="AP26" i="2"/>
  <c r="AR26" i="2"/>
  <c r="L34" i="2"/>
  <c r="M34" i="2" s="1"/>
  <c r="O34" i="2"/>
  <c r="P34" i="2"/>
  <c r="AD34" i="2"/>
  <c r="AE34" i="2" s="1"/>
  <c r="AG34" i="2"/>
  <c r="AH34" i="2"/>
  <c r="AV34" i="2"/>
  <c r="AW34" i="2" s="1"/>
  <c r="AY34" i="2"/>
  <c r="AZ34" i="2"/>
  <c r="E35" i="2"/>
  <c r="G35" i="2" s="1"/>
  <c r="F35" i="2"/>
  <c r="H35" i="2"/>
  <c r="L35" i="2"/>
  <c r="M35" i="2" s="1"/>
  <c r="O35" i="2"/>
  <c r="P35" i="2"/>
  <c r="W35" i="2"/>
  <c r="Y35" i="2" s="1"/>
  <c r="X35" i="2"/>
  <c r="Z35" i="2"/>
  <c r="AD35" i="2"/>
  <c r="AE35" i="2" s="1"/>
  <c r="AG35" i="2"/>
  <c r="AH35" i="2"/>
  <c r="AO35" i="2"/>
  <c r="AQ35" i="2" s="1"/>
  <c r="AP35" i="2"/>
  <c r="AR35" i="2"/>
  <c r="AV35" i="2"/>
  <c r="AW35" i="2" s="1"/>
  <c r="AY35" i="2"/>
  <c r="AZ35" i="2"/>
  <c r="E36" i="2"/>
  <c r="G36" i="2" s="1"/>
  <c r="F36" i="2"/>
  <c r="H36" i="2"/>
  <c r="L36" i="2"/>
  <c r="M36" i="2" s="1"/>
  <c r="O36" i="2"/>
  <c r="P36" i="2"/>
  <c r="W36" i="2"/>
  <c r="Y36" i="2" s="1"/>
  <c r="X36" i="2"/>
  <c r="Z36" i="2"/>
  <c r="AD36" i="2"/>
  <c r="AE36" i="2" s="1"/>
  <c r="AG36" i="2"/>
  <c r="AH36" i="2"/>
  <c r="AO36" i="2"/>
  <c r="AQ36" i="2" s="1"/>
  <c r="AP36" i="2"/>
  <c r="AR36" i="2"/>
  <c r="AV36" i="2"/>
  <c r="AW36" i="2" s="1"/>
  <c r="AY36" i="2"/>
  <c r="AZ36" i="2"/>
  <c r="E37" i="2"/>
  <c r="G37" i="2" s="1"/>
  <c r="F37" i="2"/>
  <c r="H37" i="2"/>
  <c r="L37" i="2"/>
  <c r="M37" i="2" s="1"/>
  <c r="O37" i="2"/>
  <c r="P37" i="2"/>
  <c r="W37" i="2"/>
  <c r="Y37" i="2" s="1"/>
  <c r="X37" i="2"/>
  <c r="Z37" i="2"/>
  <c r="AD37" i="2"/>
  <c r="AE37" i="2" s="1"/>
  <c r="AG37" i="2"/>
  <c r="AH37" i="2"/>
  <c r="AO37" i="2"/>
  <c r="AQ37" i="2" s="1"/>
  <c r="AP37" i="2"/>
  <c r="AR37" i="2"/>
  <c r="AV37" i="2"/>
  <c r="AW37" i="2" s="1"/>
  <c r="AY37" i="2"/>
  <c r="AZ37" i="2"/>
  <c r="E38" i="2"/>
  <c r="G38" i="2" s="1"/>
  <c r="F38" i="2"/>
  <c r="H38" i="2"/>
  <c r="L38" i="2"/>
  <c r="M38" i="2" s="1"/>
  <c r="O38" i="2"/>
  <c r="P38" i="2"/>
  <c r="W38" i="2"/>
  <c r="Y38" i="2" s="1"/>
  <c r="X38" i="2"/>
  <c r="Z38" i="2"/>
  <c r="AD38" i="2"/>
  <c r="AE38" i="2" s="1"/>
  <c r="AG38" i="2"/>
  <c r="AH38" i="2"/>
  <c r="AO38" i="2"/>
  <c r="AQ38" i="2" s="1"/>
  <c r="AP38" i="2"/>
  <c r="AR38" i="2"/>
  <c r="AV38" i="2"/>
  <c r="AW38" i="2" s="1"/>
  <c r="AY38" i="2"/>
  <c r="AZ38" i="2"/>
  <c r="E39" i="2"/>
  <c r="G39" i="2" s="1"/>
  <c r="F39" i="2"/>
  <c r="H39" i="2"/>
  <c r="L39" i="2"/>
  <c r="M39" i="2" s="1"/>
  <c r="O39" i="2"/>
  <c r="P39" i="2"/>
  <c r="W39" i="2"/>
  <c r="Y39" i="2" s="1"/>
  <c r="X39" i="2"/>
  <c r="Z39" i="2"/>
  <c r="AD39" i="2"/>
  <c r="AE39" i="2" s="1"/>
  <c r="AG39" i="2"/>
  <c r="AH39" i="2"/>
  <c r="AO39" i="2"/>
  <c r="AQ39" i="2" s="1"/>
  <c r="AP39" i="2"/>
  <c r="AR39" i="2"/>
  <c r="AV39" i="2"/>
  <c r="AW39" i="2" s="1"/>
  <c r="AY39" i="2"/>
  <c r="AZ39" i="2"/>
  <c r="E40" i="2"/>
  <c r="G40" i="2" s="1"/>
  <c r="F40" i="2"/>
  <c r="H40" i="2"/>
  <c r="L40" i="2"/>
  <c r="M40" i="2" s="1"/>
  <c r="O40" i="2"/>
  <c r="P40" i="2"/>
  <c r="W40" i="2"/>
  <c r="Y40" i="2" s="1"/>
  <c r="X40" i="2"/>
  <c r="Z40" i="2"/>
  <c r="AD40" i="2"/>
  <c r="AE40" i="2" s="1"/>
  <c r="AG40" i="2"/>
  <c r="AH40" i="2"/>
  <c r="AO40" i="2"/>
  <c r="AQ40" i="2" s="1"/>
  <c r="AP40" i="2"/>
  <c r="AR40" i="2"/>
  <c r="AV40" i="2"/>
  <c r="AW40" i="2" s="1"/>
  <c r="AY40" i="2"/>
  <c r="AZ40" i="2"/>
  <c r="E41" i="2"/>
  <c r="G41" i="2" s="1"/>
  <c r="F41" i="2"/>
  <c r="H41" i="2"/>
  <c r="L41" i="2"/>
  <c r="M41" i="2" s="1"/>
  <c r="O41" i="2"/>
  <c r="P41" i="2"/>
  <c r="W41" i="2"/>
  <c r="Y41" i="2" s="1"/>
  <c r="X41" i="2"/>
  <c r="Z41" i="2"/>
  <c r="AD41" i="2"/>
  <c r="AE41" i="2" s="1"/>
  <c r="AG41" i="2"/>
  <c r="AH41" i="2"/>
  <c r="AO41" i="2"/>
  <c r="AQ41" i="2" s="1"/>
  <c r="AP41" i="2"/>
  <c r="AR41" i="2"/>
  <c r="AV41" i="2"/>
  <c r="AW41" i="2" s="1"/>
  <c r="AY41" i="2"/>
  <c r="AZ41" i="2"/>
  <c r="E42" i="2"/>
  <c r="G42" i="2" s="1"/>
  <c r="F42" i="2"/>
  <c r="H42" i="2"/>
  <c r="L42" i="2"/>
  <c r="M42" i="2" s="1"/>
  <c r="O42" i="2"/>
  <c r="P42" i="2"/>
  <c r="W42" i="2"/>
  <c r="Y42" i="2" s="1"/>
  <c r="X42" i="2"/>
  <c r="Z42" i="2"/>
  <c r="AD42" i="2"/>
  <c r="AE42" i="2" s="1"/>
  <c r="AG42" i="2"/>
  <c r="AH42" i="2"/>
  <c r="AO42" i="2"/>
  <c r="AQ42" i="2" s="1"/>
  <c r="AP42" i="2"/>
  <c r="AR42" i="2"/>
  <c r="AV42" i="2"/>
  <c r="AW42" i="2" s="1"/>
  <c r="AY42" i="2"/>
  <c r="AZ42" i="2"/>
  <c r="E43" i="2"/>
  <c r="G43" i="2" s="1"/>
  <c r="F43" i="2"/>
  <c r="H43" i="2"/>
  <c r="L43" i="2"/>
  <c r="M43" i="2" s="1"/>
  <c r="O43" i="2"/>
  <c r="P43" i="2"/>
  <c r="W43" i="2"/>
  <c r="Y43" i="2" s="1"/>
  <c r="X43" i="2"/>
  <c r="Z43" i="2"/>
  <c r="AD43" i="2"/>
  <c r="AE43" i="2" s="1"/>
  <c r="AG43" i="2"/>
  <c r="AH43" i="2"/>
  <c r="AO43" i="2"/>
  <c r="AP43" i="2"/>
  <c r="AQ43" i="2"/>
  <c r="AR43" i="2"/>
  <c r="AV43" i="2"/>
  <c r="AW43" i="2" s="1"/>
  <c r="AY43" i="2"/>
  <c r="AZ43" i="2"/>
  <c r="E44" i="2"/>
  <c r="F44" i="2"/>
  <c r="G44" i="2"/>
  <c r="H44" i="2"/>
  <c r="L44" i="2"/>
  <c r="M44" i="2" s="1"/>
  <c r="O44" i="2"/>
  <c r="P44" i="2"/>
  <c r="W44" i="2"/>
  <c r="X44" i="2"/>
  <c r="Y44" i="2"/>
  <c r="Z44" i="2"/>
  <c r="AD44" i="2"/>
  <c r="AE44" i="2" s="1"/>
  <c r="AG44" i="2"/>
  <c r="AH44" i="2"/>
  <c r="AO44" i="2"/>
  <c r="AP44" i="2"/>
  <c r="AQ44" i="2"/>
  <c r="AR44" i="2"/>
  <c r="AV44" i="2"/>
  <c r="AW44" i="2" s="1"/>
  <c r="AY44" i="2"/>
  <c r="AZ44" i="2"/>
  <c r="E45" i="2"/>
  <c r="F45" i="2"/>
  <c r="G45" i="2"/>
  <c r="H45" i="2"/>
  <c r="L45" i="2"/>
  <c r="M45" i="2" s="1"/>
  <c r="O45" i="2"/>
  <c r="P45" i="2"/>
  <c r="W45" i="2"/>
  <c r="X45" i="2"/>
  <c r="Y45" i="2"/>
  <c r="Z45" i="2"/>
  <c r="AD45" i="2"/>
  <c r="AE45" i="2" s="1"/>
  <c r="AG45" i="2"/>
  <c r="AH45" i="2"/>
  <c r="AO45" i="2"/>
  <c r="AP45" i="2"/>
  <c r="AQ45" i="2"/>
  <c r="AR45" i="2"/>
  <c r="AV45" i="2"/>
  <c r="AW45" i="2" s="1"/>
  <c r="AY45" i="2"/>
  <c r="AZ45" i="2"/>
  <c r="E46" i="2"/>
  <c r="F46" i="2"/>
  <c r="G46" i="2"/>
  <c r="H46" i="2"/>
  <c r="L46" i="2"/>
  <c r="M46" i="2" s="1"/>
  <c r="O46" i="2"/>
  <c r="P46" i="2"/>
  <c r="W46" i="2"/>
  <c r="X46" i="2"/>
  <c r="Y46" i="2"/>
  <c r="Z46" i="2"/>
  <c r="AD46" i="2"/>
  <c r="AE46" i="2" s="1"/>
  <c r="AG46" i="2"/>
  <c r="AH46" i="2"/>
  <c r="AO46" i="2"/>
  <c r="AP46" i="2"/>
  <c r="AQ46" i="2"/>
  <c r="AR46" i="2"/>
  <c r="AV46" i="2"/>
  <c r="AW46" i="2" s="1"/>
  <c r="AY46" i="2"/>
  <c r="AZ46" i="2"/>
  <c r="E47" i="2"/>
  <c r="F47" i="2"/>
  <c r="G47" i="2"/>
  <c r="H47" i="2"/>
  <c r="L47" i="2"/>
  <c r="M47" i="2" s="1"/>
  <c r="O47" i="2"/>
  <c r="P47" i="2"/>
  <c r="W47" i="2"/>
  <c r="X47" i="2"/>
  <c r="Y47" i="2"/>
  <c r="Z47" i="2"/>
  <c r="AD47" i="2"/>
  <c r="AE47" i="2" s="1"/>
  <c r="AG47" i="2"/>
  <c r="AH47" i="2"/>
  <c r="AO47" i="2"/>
  <c r="AP47" i="2"/>
  <c r="AQ47" i="2"/>
  <c r="AR47" i="2"/>
  <c r="AV47" i="2"/>
  <c r="AW47" i="2" s="1"/>
  <c r="AY47" i="2"/>
  <c r="AZ47" i="2"/>
  <c r="E48" i="2"/>
  <c r="F48" i="2"/>
  <c r="G48" i="2"/>
  <c r="H48" i="2"/>
  <c r="L48" i="2"/>
  <c r="M48" i="2" s="1"/>
  <c r="O48" i="2"/>
  <c r="P48" i="2"/>
  <c r="W48" i="2"/>
  <c r="X48" i="2"/>
  <c r="Y48" i="2"/>
  <c r="Z48" i="2"/>
  <c r="AD48" i="2"/>
  <c r="AE48" i="2" s="1"/>
  <c r="AG48" i="2"/>
  <c r="AH48" i="2"/>
  <c r="AO48" i="2"/>
  <c r="AP48" i="2"/>
  <c r="AQ48" i="2"/>
  <c r="AR48" i="2"/>
  <c r="AV48" i="2"/>
  <c r="AW48" i="2" s="1"/>
  <c r="AY48" i="2"/>
  <c r="AZ48" i="2"/>
  <c r="E49" i="2"/>
  <c r="F49" i="2"/>
  <c r="G49" i="2"/>
  <c r="H49" i="2"/>
  <c r="L49" i="2"/>
  <c r="M49" i="2" s="1"/>
  <c r="O49" i="2"/>
  <c r="P49" i="2"/>
  <c r="W49" i="2"/>
  <c r="X49" i="2"/>
  <c r="Y49" i="2"/>
  <c r="Z49" i="2"/>
  <c r="AD49" i="2"/>
  <c r="AE49" i="2" s="1"/>
  <c r="AG49" i="2"/>
  <c r="AH49" i="2"/>
  <c r="AO49" i="2"/>
  <c r="AP49" i="2"/>
  <c r="AQ49" i="2"/>
  <c r="AR49" i="2"/>
  <c r="AV49" i="2"/>
  <c r="AW49" i="2" s="1"/>
  <c r="AY49" i="2"/>
  <c r="AZ49" i="2"/>
  <c r="E50" i="2"/>
  <c r="F50" i="2"/>
  <c r="G50" i="2"/>
  <c r="H50" i="2"/>
  <c r="L50" i="2"/>
  <c r="M50" i="2" s="1"/>
  <c r="O50" i="2"/>
  <c r="P50" i="2"/>
  <c r="W50" i="2"/>
  <c r="X50" i="2"/>
  <c r="Y50" i="2"/>
  <c r="Z50" i="2"/>
  <c r="AD50" i="2"/>
  <c r="AE50" i="2" s="1"/>
  <c r="AG50" i="2"/>
  <c r="AH50" i="2"/>
  <c r="AO50" i="2"/>
  <c r="AP50" i="2"/>
  <c r="AQ50" i="2"/>
  <c r="AR50" i="2"/>
  <c r="AV50" i="2"/>
  <c r="AW50" i="2" s="1"/>
  <c r="AY50" i="2"/>
  <c r="AZ50" i="2"/>
  <c r="E51" i="2"/>
  <c r="F51" i="2"/>
  <c r="G51" i="2"/>
  <c r="H51" i="2"/>
  <c r="L51" i="2"/>
  <c r="M51" i="2" s="1"/>
  <c r="O51" i="2"/>
  <c r="P51" i="2"/>
  <c r="W51" i="2"/>
  <c r="X51" i="2"/>
  <c r="Y51" i="2"/>
  <c r="Z51" i="2"/>
  <c r="AD51" i="2"/>
  <c r="AE51" i="2" s="1"/>
  <c r="AG51" i="2"/>
  <c r="AH51" i="2"/>
  <c r="AO51" i="2"/>
  <c r="AP51" i="2"/>
  <c r="AQ51" i="2"/>
  <c r="AR51" i="2"/>
  <c r="AV51" i="2"/>
  <c r="AW51" i="2" s="1"/>
  <c r="AY51" i="2"/>
  <c r="AZ51" i="2"/>
  <c r="E52" i="2"/>
  <c r="F52" i="2"/>
  <c r="G52" i="2"/>
  <c r="H52" i="2"/>
  <c r="L52" i="2"/>
  <c r="M52" i="2" s="1"/>
  <c r="O52" i="2"/>
  <c r="P52" i="2"/>
  <c r="W52" i="2"/>
  <c r="X52" i="2"/>
  <c r="Y52" i="2"/>
  <c r="Z52" i="2"/>
  <c r="AD52" i="2"/>
  <c r="AE52" i="2" s="1"/>
  <c r="AG52" i="2"/>
  <c r="AH52" i="2"/>
  <c r="AO52" i="2"/>
  <c r="AP52" i="2"/>
  <c r="AQ52" i="2"/>
  <c r="AR52" i="2"/>
  <c r="AV52" i="2"/>
  <c r="AW52" i="2" s="1"/>
  <c r="AY52" i="2"/>
  <c r="AZ52" i="2"/>
  <c r="E53" i="2"/>
  <c r="F53" i="2"/>
  <c r="G53" i="2"/>
  <c r="H53" i="2"/>
  <c r="L53" i="2"/>
  <c r="M53" i="2" s="1"/>
  <c r="O53" i="2"/>
  <c r="P53" i="2"/>
  <c r="W53" i="2"/>
  <c r="X53" i="2"/>
  <c r="Y53" i="2"/>
  <c r="Z53" i="2"/>
  <c r="AD53" i="2"/>
  <c r="AE53" i="2" s="1"/>
  <c r="AG53" i="2"/>
  <c r="AH53" i="2"/>
  <c r="AO53" i="2"/>
  <c r="AP53" i="2"/>
  <c r="AQ53" i="2"/>
  <c r="AR53" i="2"/>
  <c r="AV53" i="2"/>
  <c r="AW53" i="2" s="1"/>
  <c r="AY53" i="2"/>
  <c r="AZ53" i="2"/>
  <c r="E54" i="2"/>
  <c r="F54" i="2"/>
  <c r="G54" i="2"/>
  <c r="H54" i="2"/>
  <c r="W54" i="2"/>
  <c r="Y54" i="2" s="1"/>
  <c r="X54" i="2"/>
  <c r="Z54" i="2"/>
  <c r="AO54" i="2"/>
  <c r="AP54" i="2"/>
  <c r="AQ54" i="2"/>
  <c r="AR54" i="2"/>
  <c r="E63" i="2"/>
  <c r="G63" i="2" s="1"/>
  <c r="F63" i="2"/>
  <c r="H63" i="2"/>
  <c r="L63" i="2"/>
  <c r="M63" i="2" s="1"/>
  <c r="O63" i="2"/>
  <c r="P63" i="2" s="1"/>
  <c r="W63" i="2"/>
  <c r="Y63" i="2" s="1"/>
  <c r="X63" i="2"/>
  <c r="Z63" i="2"/>
  <c r="AD63" i="2"/>
  <c r="AE63" i="2" s="1"/>
  <c r="AG63" i="2"/>
  <c r="AH63" i="2" s="1"/>
  <c r="AO63" i="2"/>
  <c r="AQ63" i="2" s="1"/>
  <c r="AP63" i="2"/>
  <c r="AR63" i="2"/>
  <c r="AV63" i="2"/>
  <c r="AW63" i="2" s="1"/>
  <c r="AY63" i="2"/>
  <c r="AZ63" i="2" s="1"/>
  <c r="E64" i="2"/>
  <c r="G64" i="2" s="1"/>
  <c r="F64" i="2"/>
  <c r="H64" i="2"/>
  <c r="L64" i="2"/>
  <c r="M64" i="2" s="1"/>
  <c r="O64" i="2"/>
  <c r="P64" i="2" s="1"/>
  <c r="W64" i="2"/>
  <c r="Y64" i="2" s="1"/>
  <c r="X64" i="2"/>
  <c r="Z64" i="2"/>
  <c r="AD64" i="2"/>
  <c r="AE64" i="2" s="1"/>
  <c r="AG64" i="2"/>
  <c r="AH64" i="2" s="1"/>
  <c r="AO64" i="2"/>
  <c r="AQ64" i="2" s="1"/>
  <c r="AP64" i="2"/>
  <c r="AR64" i="2"/>
  <c r="AV64" i="2"/>
  <c r="AW64" i="2" s="1"/>
  <c r="AY64" i="2"/>
  <c r="AZ64" i="2" s="1"/>
  <c r="E65" i="2"/>
  <c r="G65" i="2" s="1"/>
  <c r="F65" i="2"/>
  <c r="H65" i="2"/>
  <c r="L65" i="2"/>
  <c r="M65" i="2" s="1"/>
  <c r="O65" i="2"/>
  <c r="P65" i="2" s="1"/>
  <c r="W65" i="2"/>
  <c r="Y65" i="2" s="1"/>
  <c r="X65" i="2"/>
  <c r="Z65" i="2"/>
  <c r="AD65" i="2"/>
  <c r="AE65" i="2" s="1"/>
  <c r="AG65" i="2"/>
  <c r="AH65" i="2" s="1"/>
  <c r="AO65" i="2"/>
  <c r="AQ65" i="2" s="1"/>
  <c r="AP65" i="2"/>
  <c r="AR65" i="2"/>
  <c r="AV65" i="2"/>
  <c r="AW65" i="2" s="1"/>
  <c r="AY65" i="2"/>
  <c r="AZ65" i="2" s="1"/>
  <c r="E66" i="2"/>
  <c r="G66" i="2" s="1"/>
  <c r="F66" i="2"/>
  <c r="H66" i="2"/>
  <c r="L66" i="2"/>
  <c r="M66" i="2" s="1"/>
  <c r="O66" i="2"/>
  <c r="P66" i="2" s="1"/>
  <c r="W66" i="2"/>
  <c r="Y66" i="2" s="1"/>
  <c r="X66" i="2"/>
  <c r="Z66" i="2"/>
  <c r="AD66" i="2"/>
  <c r="AE66" i="2" s="1"/>
  <c r="AG66" i="2"/>
  <c r="AH66" i="2" s="1"/>
  <c r="AO66" i="2"/>
  <c r="AQ66" i="2" s="1"/>
  <c r="AP66" i="2"/>
  <c r="AR66" i="2"/>
  <c r="AV66" i="2"/>
  <c r="AW66" i="2" s="1"/>
  <c r="AY66" i="2"/>
  <c r="AZ66" i="2" s="1"/>
  <c r="E67" i="2"/>
  <c r="G67" i="2" s="1"/>
  <c r="F67" i="2"/>
  <c r="H67" i="2"/>
  <c r="L67" i="2"/>
  <c r="M67" i="2" s="1"/>
  <c r="O67" i="2"/>
  <c r="P67" i="2" s="1"/>
  <c r="W67" i="2"/>
  <c r="Y67" i="2" s="1"/>
  <c r="X67" i="2"/>
  <c r="Z67" i="2"/>
  <c r="AD67" i="2"/>
  <c r="AE67" i="2" s="1"/>
  <c r="AG67" i="2"/>
  <c r="AH67" i="2" s="1"/>
  <c r="AO67" i="2"/>
  <c r="AQ67" i="2" s="1"/>
  <c r="AP67" i="2"/>
  <c r="AR67" i="2"/>
  <c r="AV67" i="2"/>
  <c r="AW67" i="2" s="1"/>
  <c r="AY67" i="2"/>
  <c r="AZ67" i="2" s="1"/>
  <c r="E68" i="2"/>
  <c r="G68" i="2" s="1"/>
  <c r="F68" i="2"/>
  <c r="H68" i="2"/>
  <c r="L68" i="2"/>
  <c r="M68" i="2" s="1"/>
  <c r="O68" i="2"/>
  <c r="P68" i="2" s="1"/>
  <c r="W68" i="2"/>
  <c r="Y68" i="2" s="1"/>
  <c r="X68" i="2"/>
  <c r="Z68" i="2"/>
  <c r="AD68" i="2"/>
  <c r="AE68" i="2" s="1"/>
  <c r="AG68" i="2"/>
  <c r="AH68" i="2" s="1"/>
  <c r="AO68" i="2"/>
  <c r="AQ68" i="2" s="1"/>
  <c r="AP68" i="2"/>
  <c r="AR68" i="2"/>
  <c r="AV68" i="2"/>
  <c r="AW68" i="2" s="1"/>
  <c r="AY68" i="2"/>
  <c r="AZ68" i="2" s="1"/>
  <c r="E69" i="2"/>
  <c r="G69" i="2" s="1"/>
  <c r="F69" i="2"/>
  <c r="H69" i="2"/>
  <c r="L69" i="2"/>
  <c r="M69" i="2" s="1"/>
  <c r="O69" i="2"/>
  <c r="P69" i="2" s="1"/>
  <c r="W69" i="2"/>
  <c r="Y69" i="2" s="1"/>
  <c r="X69" i="2"/>
  <c r="Z69" i="2"/>
  <c r="AD69" i="2"/>
  <c r="AE69" i="2" s="1"/>
  <c r="AG69" i="2"/>
  <c r="AH69" i="2" s="1"/>
  <c r="AO69" i="2"/>
  <c r="AQ69" i="2" s="1"/>
  <c r="AP69" i="2"/>
  <c r="AR69" i="2"/>
  <c r="AV69" i="2"/>
  <c r="AW69" i="2" s="1"/>
  <c r="AY69" i="2"/>
  <c r="AZ69" i="2" s="1"/>
  <c r="E70" i="2"/>
  <c r="G70" i="2" s="1"/>
  <c r="F70" i="2"/>
  <c r="H70" i="2"/>
  <c r="L70" i="2"/>
  <c r="M70" i="2" s="1"/>
  <c r="O70" i="2"/>
  <c r="P70" i="2" s="1"/>
  <c r="W70" i="2"/>
  <c r="Y70" i="2" s="1"/>
  <c r="X70" i="2"/>
  <c r="Z70" i="2"/>
  <c r="AD70" i="2"/>
  <c r="AE70" i="2" s="1"/>
  <c r="AG70" i="2"/>
  <c r="AH70" i="2" s="1"/>
  <c r="AO70" i="2"/>
  <c r="AQ70" i="2" s="1"/>
  <c r="AP70" i="2"/>
  <c r="AR70" i="2"/>
  <c r="AV70" i="2"/>
  <c r="AW70" i="2" s="1"/>
  <c r="AY70" i="2"/>
  <c r="AZ70" i="2" s="1"/>
  <c r="E71" i="2"/>
  <c r="G71" i="2" s="1"/>
  <c r="F71" i="2"/>
  <c r="H71" i="2"/>
  <c r="L71" i="2"/>
  <c r="M71" i="2" s="1"/>
  <c r="O71" i="2"/>
  <c r="P71" i="2" s="1"/>
  <c r="W71" i="2"/>
  <c r="Y71" i="2" s="1"/>
  <c r="X71" i="2"/>
  <c r="Z71" i="2"/>
  <c r="AD71" i="2"/>
  <c r="AE71" i="2"/>
  <c r="AG71" i="2"/>
  <c r="AH71" i="2" s="1"/>
  <c r="AO71" i="2"/>
  <c r="AP71" i="2"/>
  <c r="AQ71" i="2"/>
  <c r="AR71" i="2"/>
  <c r="AV71" i="2"/>
  <c r="AW71" i="2"/>
  <c r="AY71" i="2"/>
  <c r="AZ71" i="2" s="1"/>
  <c r="E72" i="2"/>
  <c r="G72" i="2" s="1"/>
  <c r="F72" i="2"/>
  <c r="H72" i="2"/>
  <c r="L72" i="2"/>
  <c r="M72" i="2"/>
  <c r="O72" i="2"/>
  <c r="P72" i="2" s="1"/>
  <c r="W72" i="2"/>
  <c r="Y72" i="2" s="1"/>
  <c r="X72" i="2"/>
  <c r="Z72" i="2"/>
  <c r="AD72" i="2"/>
  <c r="AE72" i="2"/>
  <c r="AG72" i="2"/>
  <c r="AH72" i="2" s="1"/>
  <c r="AO72" i="2"/>
  <c r="AQ72" i="2" s="1"/>
  <c r="AP72" i="2"/>
  <c r="AR72" i="2"/>
  <c r="AV72" i="2"/>
  <c r="AW72" i="2"/>
  <c r="AY72" i="2"/>
  <c r="AZ72" i="2" s="1"/>
  <c r="E73" i="2"/>
  <c r="G73" i="2" s="1"/>
  <c r="F73" i="2"/>
  <c r="H73" i="2"/>
  <c r="L73" i="2"/>
  <c r="M73" i="2"/>
  <c r="O73" i="2"/>
  <c r="P73" i="2" s="1"/>
  <c r="W73" i="2"/>
  <c r="Y73" i="2" s="1"/>
  <c r="X73" i="2"/>
  <c r="Z73" i="2"/>
  <c r="AD73" i="2"/>
  <c r="AE73" i="2"/>
  <c r="AG73" i="2"/>
  <c r="AH73" i="2" s="1"/>
  <c r="AO73" i="2"/>
  <c r="AQ73" i="2" s="1"/>
  <c r="AP73" i="2"/>
  <c r="AR73" i="2"/>
  <c r="AV73" i="2"/>
  <c r="AW73" i="2"/>
  <c r="AY73" i="2"/>
  <c r="AZ73" i="2" s="1"/>
  <c r="E74" i="2"/>
  <c r="G74" i="2" s="1"/>
  <c r="F74" i="2"/>
  <c r="H74" i="2"/>
  <c r="L74" i="2"/>
  <c r="M74" i="2"/>
  <c r="O74" i="2"/>
  <c r="P74" i="2" s="1"/>
  <c r="W74" i="2"/>
  <c r="Y74" i="2" s="1"/>
  <c r="X74" i="2"/>
  <c r="Z74" i="2"/>
  <c r="AD74" i="2"/>
  <c r="AE74" i="2"/>
  <c r="AG74" i="2"/>
  <c r="AH74" i="2" s="1"/>
  <c r="AO74" i="2"/>
  <c r="AQ74" i="2" s="1"/>
  <c r="AP74" i="2"/>
  <c r="AR74" i="2"/>
  <c r="AV74" i="2"/>
  <c r="AW74" i="2"/>
  <c r="AY74" i="2"/>
  <c r="AZ74" i="2" s="1"/>
  <c r="E75" i="2"/>
  <c r="G75" i="2" s="1"/>
  <c r="F75" i="2"/>
  <c r="H75" i="2"/>
  <c r="L75" i="2"/>
  <c r="M75" i="2"/>
  <c r="O75" i="2"/>
  <c r="P75" i="2" s="1"/>
  <c r="W75" i="2"/>
  <c r="Y75" i="2" s="1"/>
  <c r="X75" i="2"/>
  <c r="Z75" i="2"/>
  <c r="AD75" i="2"/>
  <c r="AE75" i="2"/>
  <c r="AG75" i="2"/>
  <c r="AH75" i="2" s="1"/>
  <c r="AO75" i="2"/>
  <c r="AQ75" i="2" s="1"/>
  <c r="AP75" i="2"/>
  <c r="AR75" i="2"/>
  <c r="AV75" i="2"/>
  <c r="AW75" i="2"/>
  <c r="AY75" i="2"/>
  <c r="AZ75" i="2" s="1"/>
  <c r="E76" i="2"/>
  <c r="G76" i="2" s="1"/>
  <c r="F76" i="2"/>
  <c r="H76" i="2"/>
  <c r="L76" i="2"/>
  <c r="M76" i="2"/>
  <c r="O76" i="2"/>
  <c r="P76" i="2" s="1"/>
  <c r="W76" i="2"/>
  <c r="Y76" i="2" s="1"/>
  <c r="X76" i="2"/>
  <c r="Z76" i="2"/>
  <c r="AD76" i="2"/>
  <c r="AE76" i="2"/>
  <c r="AG76" i="2"/>
  <c r="AH76" i="2" s="1"/>
  <c r="AO76" i="2"/>
  <c r="AQ76" i="2" s="1"/>
  <c r="AP76" i="2"/>
  <c r="AR76" i="2"/>
  <c r="AV76" i="2"/>
  <c r="AW76" i="2"/>
  <c r="AY76" i="2"/>
  <c r="AZ76" i="2" s="1"/>
  <c r="E77" i="2"/>
  <c r="G77" i="2" s="1"/>
  <c r="F77" i="2"/>
  <c r="H77" i="2"/>
  <c r="L77" i="2"/>
  <c r="M77" i="2"/>
  <c r="O77" i="2"/>
  <c r="P77" i="2" s="1"/>
  <c r="W77" i="2"/>
  <c r="Y77" i="2" s="1"/>
  <c r="X77" i="2"/>
  <c r="Z77" i="2"/>
  <c r="AD77" i="2"/>
  <c r="AE77" i="2"/>
  <c r="AG77" i="2"/>
  <c r="AH77" i="2" s="1"/>
  <c r="AO77" i="2"/>
  <c r="AQ77" i="2" s="1"/>
  <c r="AP77" i="2"/>
  <c r="AR77" i="2"/>
  <c r="AV77" i="2"/>
  <c r="AW77" i="2"/>
  <c r="AY77" i="2"/>
  <c r="AZ77" i="2" s="1"/>
  <c r="E78" i="2"/>
  <c r="G78" i="2" s="1"/>
  <c r="F78" i="2"/>
  <c r="H78" i="2"/>
  <c r="L78" i="2"/>
  <c r="M78" i="2"/>
  <c r="O78" i="2"/>
  <c r="P78" i="2" s="1"/>
  <c r="W78" i="2"/>
  <c r="Y78" i="2" s="1"/>
  <c r="X78" i="2"/>
  <c r="Z78" i="2"/>
  <c r="AD78" i="2"/>
  <c r="AE78" i="2"/>
  <c r="AG78" i="2"/>
  <c r="AH78" i="2" s="1"/>
  <c r="AO78" i="2"/>
  <c r="AQ78" i="2" s="1"/>
  <c r="AP78" i="2"/>
  <c r="AR78" i="2"/>
  <c r="AV78" i="2"/>
  <c r="AW78" i="2"/>
  <c r="AY78" i="2"/>
  <c r="AZ78" i="2" s="1"/>
  <c r="E79" i="2"/>
  <c r="G79" i="2" s="1"/>
  <c r="F79" i="2"/>
  <c r="H79" i="2"/>
  <c r="L79" i="2"/>
  <c r="M79" i="2"/>
  <c r="O79" i="2"/>
  <c r="P79" i="2" s="1"/>
  <c r="W79" i="2"/>
  <c r="Y79" i="2" s="1"/>
  <c r="X79" i="2"/>
  <c r="Z79" i="2"/>
  <c r="AD79" i="2"/>
  <c r="AE79" i="2"/>
  <c r="AG79" i="2"/>
  <c r="AH79" i="2" s="1"/>
  <c r="AO79" i="2"/>
  <c r="AQ79" i="2" s="1"/>
  <c r="AP79" i="2"/>
  <c r="AR79" i="2"/>
  <c r="AV79" i="2"/>
  <c r="AW79" i="2"/>
  <c r="AY79" i="2"/>
  <c r="AZ79" i="2" s="1"/>
  <c r="E80" i="2"/>
  <c r="F80" i="2"/>
  <c r="G80" i="2"/>
  <c r="H80" i="2"/>
  <c r="L80" i="2"/>
  <c r="M80" i="2"/>
  <c r="O80" i="2"/>
  <c r="P80" i="2" s="1"/>
  <c r="W80" i="2"/>
  <c r="X80" i="2"/>
  <c r="Y80" i="2"/>
  <c r="Z80" i="2"/>
  <c r="AD80" i="2"/>
  <c r="AE80" i="2"/>
  <c r="AG80" i="2"/>
  <c r="AH80" i="2" s="1"/>
  <c r="AO80" i="2"/>
  <c r="AP80" i="2"/>
  <c r="AQ80" i="2"/>
  <c r="AR80" i="2"/>
  <c r="AV80" i="2"/>
  <c r="AW80" i="2"/>
  <c r="AY80" i="2"/>
  <c r="AZ80" i="2" s="1"/>
  <c r="E81" i="2"/>
  <c r="F81" i="2"/>
  <c r="G81" i="2"/>
  <c r="H81" i="2"/>
  <c r="L81" i="2"/>
  <c r="M81" i="2"/>
  <c r="O81" i="2"/>
  <c r="P81" i="2" s="1"/>
  <c r="W81" i="2"/>
  <c r="X81" i="2"/>
  <c r="Y81" i="2"/>
  <c r="Z81" i="2"/>
  <c r="AD81" i="2"/>
  <c r="AE81" i="2"/>
  <c r="AG81" i="2"/>
  <c r="AH81" i="2" s="1"/>
  <c r="AO81" i="2"/>
  <c r="AP81" i="2"/>
  <c r="AQ81" i="2"/>
  <c r="AR81" i="2"/>
  <c r="AV81" i="2"/>
  <c r="AW81" i="2"/>
  <c r="AY81" i="2"/>
  <c r="AZ81" i="2" s="1"/>
  <c r="E82" i="2"/>
  <c r="F82" i="2"/>
  <c r="G82" i="2"/>
  <c r="H82" i="2"/>
  <c r="L82" i="2"/>
  <c r="M82" i="2"/>
  <c r="O82" i="2"/>
  <c r="P82" i="2" s="1"/>
  <c r="W82" i="2"/>
  <c r="X82" i="2"/>
  <c r="Y82" i="2"/>
  <c r="Z82" i="2"/>
  <c r="AD82" i="2"/>
  <c r="AE82" i="2"/>
  <c r="AG82" i="2"/>
  <c r="AH82" i="2" s="1"/>
  <c r="AO82" i="2"/>
  <c r="AP82" i="2"/>
  <c r="AQ82" i="2"/>
  <c r="AR82" i="2"/>
  <c r="AV82" i="2"/>
  <c r="AW82" i="2"/>
  <c r="AY82" i="2"/>
  <c r="AZ82" i="2" s="1"/>
  <c r="E91" i="2"/>
  <c r="F91" i="2"/>
  <c r="G91" i="2"/>
  <c r="H91" i="2"/>
  <c r="L91" i="2"/>
  <c r="M91" i="2"/>
  <c r="O91" i="2"/>
  <c r="P91" i="2" s="1"/>
  <c r="W91" i="2"/>
  <c r="X91" i="2"/>
  <c r="Y91" i="2"/>
  <c r="Z91" i="2"/>
  <c r="AD91" i="2"/>
  <c r="AE91" i="2"/>
  <c r="AG91" i="2"/>
  <c r="AH91" i="2" s="1"/>
  <c r="AO91" i="2"/>
  <c r="AP91" i="2"/>
  <c r="AQ91" i="2"/>
  <c r="AR91" i="2"/>
  <c r="AV91" i="2"/>
  <c r="AW91" i="2"/>
  <c r="AY91" i="2"/>
  <c r="AZ91" i="2" s="1"/>
  <c r="E92" i="2"/>
  <c r="F92" i="2"/>
  <c r="G92" i="2"/>
  <c r="H92" i="2"/>
  <c r="L92" i="2"/>
  <c r="M92" i="2"/>
  <c r="O92" i="2"/>
  <c r="P92" i="2" s="1"/>
  <c r="W92" i="2"/>
  <c r="X92" i="2"/>
  <c r="Y92" i="2"/>
  <c r="Z92" i="2"/>
  <c r="AD92" i="2"/>
  <c r="AE92" i="2"/>
  <c r="AG92" i="2"/>
  <c r="AH92" i="2" s="1"/>
  <c r="AO92" i="2"/>
  <c r="AP92" i="2"/>
  <c r="AQ92" i="2"/>
  <c r="AR92" i="2"/>
  <c r="AV92" i="2"/>
  <c r="AW92" i="2" s="1"/>
  <c r="AY92" i="2"/>
  <c r="AZ92" i="2" s="1"/>
  <c r="E93" i="2"/>
  <c r="F93" i="2"/>
  <c r="G93" i="2"/>
  <c r="H93" i="2"/>
  <c r="L93" i="2"/>
  <c r="M93" i="2"/>
  <c r="O93" i="2"/>
  <c r="P93" i="2" s="1"/>
  <c r="W93" i="2"/>
  <c r="X93" i="2"/>
  <c r="Y93" i="2"/>
  <c r="Z93" i="2"/>
  <c r="AD93" i="2"/>
  <c r="AE93" i="2" s="1"/>
  <c r="AG93" i="2"/>
  <c r="AH93" i="2" s="1"/>
  <c r="AO93" i="2"/>
  <c r="AP93" i="2"/>
  <c r="AQ93" i="2"/>
  <c r="AR93" i="2"/>
  <c r="AV93" i="2"/>
  <c r="AW93" i="2" s="1"/>
  <c r="AY93" i="2"/>
  <c r="AZ93" i="2" s="1"/>
  <c r="E94" i="2"/>
  <c r="F94" i="2"/>
  <c r="G94" i="2"/>
  <c r="H94" i="2"/>
  <c r="L94" i="2"/>
  <c r="M94" i="2"/>
  <c r="O94" i="2"/>
  <c r="P94" i="2" s="1"/>
  <c r="W94" i="2"/>
  <c r="X94" i="2"/>
  <c r="Y94" i="2"/>
  <c r="Z94" i="2"/>
  <c r="AD94" i="2"/>
  <c r="AE94" i="2"/>
  <c r="AG94" i="2"/>
  <c r="AH94" i="2" s="1"/>
  <c r="AO94" i="2"/>
  <c r="AP94" i="2"/>
  <c r="AQ94" i="2"/>
  <c r="AR94" i="2"/>
  <c r="AV94" i="2"/>
  <c r="AW94" i="2" s="1"/>
  <c r="AY94" i="2"/>
  <c r="AZ94" i="2" s="1"/>
  <c r="E95" i="2"/>
  <c r="F95" i="2"/>
  <c r="G95" i="2"/>
  <c r="H95" i="2"/>
  <c r="L95" i="2"/>
  <c r="M95" i="2"/>
  <c r="O95" i="2"/>
  <c r="P95" i="2" s="1"/>
  <c r="W95" i="2"/>
  <c r="X95" i="2"/>
  <c r="Y95" i="2"/>
  <c r="Z95" i="2"/>
  <c r="AD95" i="2"/>
  <c r="AE95" i="2" s="1"/>
  <c r="AG95" i="2"/>
  <c r="AH95" i="2" s="1"/>
  <c r="AO95" i="2"/>
  <c r="AP95" i="2"/>
  <c r="AQ95" i="2"/>
  <c r="AR95" i="2"/>
  <c r="AV95" i="2"/>
  <c r="AW95" i="2"/>
  <c r="AY95" i="2"/>
  <c r="AZ95" i="2" s="1"/>
  <c r="E96" i="2"/>
  <c r="F96" i="2"/>
  <c r="G96" i="2"/>
  <c r="H96" i="2"/>
  <c r="L96" i="2"/>
  <c r="M96" i="2" s="1"/>
  <c r="O96" i="2"/>
  <c r="P96" i="2" s="1"/>
  <c r="W96" i="2"/>
  <c r="X96" i="2"/>
  <c r="Y96" i="2"/>
  <c r="Z96" i="2"/>
  <c r="AD96" i="2"/>
  <c r="AE96" i="2" s="1"/>
  <c r="AG96" i="2"/>
  <c r="AH96" i="2" s="1"/>
  <c r="AO96" i="2"/>
  <c r="AP96" i="2"/>
  <c r="AQ96" i="2"/>
  <c r="AR96" i="2"/>
  <c r="AV96" i="2"/>
  <c r="AW96" i="2"/>
  <c r="AY96" i="2"/>
  <c r="AZ96" i="2" s="1"/>
  <c r="E97" i="2"/>
  <c r="F97" i="2"/>
  <c r="G97" i="2"/>
  <c r="H97" i="2"/>
  <c r="L97" i="2"/>
  <c r="M97" i="2"/>
  <c r="O97" i="2"/>
  <c r="P97" i="2" s="1"/>
  <c r="W97" i="2"/>
  <c r="X97" i="2"/>
  <c r="Y97" i="2"/>
  <c r="Z97" i="2"/>
  <c r="AD97" i="2"/>
  <c r="AE97" i="2" s="1"/>
  <c r="AG97" i="2"/>
  <c r="AH97" i="2" s="1"/>
  <c r="AO97" i="2"/>
  <c r="AP97" i="2"/>
  <c r="AQ97" i="2"/>
  <c r="AR97" i="2"/>
  <c r="AV97" i="2"/>
  <c r="AW97" i="2"/>
  <c r="AY97" i="2"/>
  <c r="AZ97" i="2" s="1"/>
  <c r="E98" i="2"/>
  <c r="F98" i="2"/>
  <c r="G98" i="2"/>
  <c r="H98" i="2"/>
  <c r="L98" i="2"/>
  <c r="M98" i="2" s="1"/>
  <c r="O98" i="2"/>
  <c r="P98" i="2" s="1"/>
  <c r="W98" i="2"/>
  <c r="X98" i="2"/>
  <c r="Y98" i="2"/>
  <c r="Z98" i="2"/>
  <c r="AD98" i="2"/>
  <c r="AE98" i="2"/>
  <c r="AG98" i="2"/>
  <c r="AH98" i="2"/>
  <c r="AO98" i="2"/>
  <c r="AP98" i="2"/>
  <c r="AQ98" i="2"/>
  <c r="AR98" i="2"/>
  <c r="AV98" i="2"/>
  <c r="AW98" i="2"/>
  <c r="AY98" i="2"/>
  <c r="AZ98" i="2"/>
  <c r="E99" i="2"/>
  <c r="F99" i="2"/>
  <c r="G99" i="2"/>
  <c r="H99" i="2"/>
  <c r="L99" i="2"/>
  <c r="M99" i="2"/>
  <c r="O99" i="2"/>
  <c r="P99" i="2"/>
  <c r="W99" i="2"/>
  <c r="X99" i="2"/>
  <c r="Y99" i="2"/>
  <c r="Z99" i="2"/>
  <c r="AD99" i="2"/>
  <c r="AE99" i="2"/>
  <c r="AG99" i="2"/>
  <c r="AH99" i="2"/>
  <c r="AO99" i="2"/>
  <c r="AP99" i="2"/>
  <c r="AQ99" i="2"/>
  <c r="AR99" i="2"/>
  <c r="AV99" i="2"/>
  <c r="AW99" i="2"/>
  <c r="AY99" i="2"/>
  <c r="AZ99" i="2"/>
  <c r="E100" i="2"/>
  <c r="F100" i="2"/>
  <c r="G100" i="2"/>
  <c r="H100" i="2"/>
  <c r="L100" i="2"/>
  <c r="M100" i="2"/>
  <c r="O100" i="2"/>
  <c r="P100" i="2"/>
  <c r="W100" i="2"/>
  <c r="X100" i="2"/>
  <c r="Y100" i="2"/>
  <c r="Z100" i="2"/>
  <c r="AD100" i="2"/>
  <c r="AE100" i="2"/>
  <c r="AG100" i="2"/>
  <c r="AH100" i="2"/>
  <c r="AO100" i="2"/>
  <c r="AP100" i="2"/>
  <c r="AQ100" i="2"/>
  <c r="AR100" i="2"/>
  <c r="AV100" i="2"/>
  <c r="AW100" i="2"/>
  <c r="AY100" i="2"/>
  <c r="AZ100" i="2"/>
  <c r="E101" i="2"/>
  <c r="F101" i="2"/>
  <c r="G101" i="2"/>
  <c r="H101" i="2"/>
  <c r="L101" i="2"/>
  <c r="M101" i="2"/>
  <c r="O101" i="2"/>
  <c r="P101" i="2"/>
  <c r="W101" i="2"/>
  <c r="X101" i="2"/>
  <c r="Y101" i="2"/>
  <c r="Z101" i="2"/>
  <c r="AD101" i="2"/>
  <c r="AE101" i="2"/>
  <c r="AG101" i="2"/>
  <c r="AH101" i="2"/>
  <c r="AO101" i="2"/>
  <c r="AP101" i="2"/>
  <c r="AQ101" i="2"/>
  <c r="AR101" i="2"/>
  <c r="AV101" i="2"/>
  <c r="AW101" i="2"/>
  <c r="AY101" i="2"/>
  <c r="AZ101" i="2"/>
  <c r="E102" i="2"/>
  <c r="F102" i="2"/>
  <c r="G102" i="2"/>
  <c r="H102" i="2"/>
  <c r="L102" i="2"/>
  <c r="M102" i="2"/>
  <c r="O102" i="2"/>
  <c r="P102" i="2"/>
  <c r="W102" i="2"/>
  <c r="X102" i="2"/>
  <c r="Y102" i="2"/>
  <c r="Z102" i="2"/>
  <c r="AD102" i="2"/>
  <c r="AE102" i="2"/>
  <c r="AG102" i="2"/>
  <c r="AH102" i="2"/>
  <c r="AO102" i="2"/>
  <c r="AP102" i="2"/>
  <c r="AQ102" i="2"/>
  <c r="AR102" i="2"/>
  <c r="AV102" i="2"/>
  <c r="AW102" i="2"/>
  <c r="AY102" i="2"/>
  <c r="AZ102" i="2"/>
  <c r="E103" i="2"/>
  <c r="F103" i="2"/>
  <c r="G103" i="2"/>
  <c r="H103" i="2"/>
  <c r="L103" i="2"/>
  <c r="M103" i="2"/>
  <c r="O103" i="2"/>
  <c r="P103" i="2"/>
  <c r="W103" i="2"/>
  <c r="X103" i="2"/>
  <c r="Y103" i="2"/>
  <c r="Z103" i="2"/>
  <c r="AD103" i="2"/>
  <c r="AE103" i="2"/>
  <c r="AG103" i="2"/>
  <c r="AH103" i="2"/>
  <c r="AO103" i="2"/>
  <c r="AP103" i="2"/>
  <c r="AQ103" i="2"/>
  <c r="AR103" i="2"/>
  <c r="AV103" i="2"/>
  <c r="AW103" i="2"/>
  <c r="AY103" i="2"/>
  <c r="AZ103" i="2"/>
  <c r="E104" i="2"/>
  <c r="F104" i="2"/>
  <c r="G104" i="2"/>
  <c r="H104" i="2"/>
  <c r="L104" i="2"/>
  <c r="M104" i="2"/>
  <c r="O104" i="2"/>
  <c r="P104" i="2"/>
  <c r="W104" i="2"/>
  <c r="X104" i="2"/>
  <c r="Y104" i="2"/>
  <c r="Z104" i="2"/>
  <c r="AD104" i="2"/>
  <c r="AE104" i="2"/>
  <c r="AG104" i="2"/>
  <c r="AH104" i="2"/>
  <c r="AO104" i="2"/>
  <c r="AP104" i="2"/>
  <c r="AQ104" i="2"/>
  <c r="AR104" i="2"/>
  <c r="AV104" i="2"/>
  <c r="AW104" i="2"/>
  <c r="AY104" i="2"/>
  <c r="AZ104" i="2"/>
  <c r="E105" i="2"/>
  <c r="F105" i="2"/>
  <c r="G105" i="2"/>
  <c r="H105" i="2"/>
  <c r="L105" i="2"/>
  <c r="M105" i="2"/>
  <c r="O105" i="2"/>
  <c r="P105" i="2"/>
  <c r="W105" i="2"/>
  <c r="X105" i="2"/>
  <c r="Y105" i="2"/>
  <c r="Z105" i="2"/>
  <c r="AD105" i="2"/>
  <c r="AE105" i="2"/>
  <c r="AG105" i="2"/>
  <c r="AH105" i="2"/>
  <c r="AO105" i="2"/>
  <c r="AP105" i="2"/>
  <c r="AQ105" i="2"/>
  <c r="AR105" i="2"/>
  <c r="AV105" i="2"/>
  <c r="AW105" i="2"/>
  <c r="AY105" i="2"/>
  <c r="AZ105" i="2"/>
  <c r="E106" i="2"/>
  <c r="F106" i="2"/>
  <c r="G106" i="2"/>
  <c r="H106" i="2"/>
  <c r="L106" i="2"/>
  <c r="M106" i="2"/>
  <c r="O106" i="2"/>
  <c r="P106" i="2"/>
  <c r="W106" i="2"/>
  <c r="X106" i="2"/>
  <c r="Y106" i="2"/>
  <c r="Z106" i="2"/>
  <c r="AD106" i="2"/>
  <c r="AE106" i="2"/>
  <c r="AG106" i="2"/>
  <c r="AH106" i="2"/>
  <c r="AO106" i="2"/>
  <c r="AP106" i="2"/>
  <c r="AQ106" i="2"/>
  <c r="AR106" i="2"/>
  <c r="AV106" i="2"/>
  <c r="AW106" i="2"/>
  <c r="AY106" i="2"/>
  <c r="AZ106" i="2"/>
  <c r="E107" i="2"/>
  <c r="F107" i="2"/>
  <c r="G107" i="2"/>
  <c r="H107" i="2"/>
  <c r="L107" i="2"/>
  <c r="M107" i="2"/>
  <c r="O107" i="2"/>
  <c r="P107" i="2"/>
  <c r="W107" i="2"/>
  <c r="X107" i="2"/>
  <c r="Y107" i="2"/>
  <c r="Z107" i="2"/>
  <c r="AD107" i="2"/>
  <c r="AE107" i="2"/>
  <c r="AG107" i="2"/>
  <c r="AH107" i="2"/>
  <c r="AO107" i="2"/>
  <c r="AP107" i="2"/>
  <c r="AQ107" i="2"/>
  <c r="AR107" i="2"/>
  <c r="AV107" i="2"/>
  <c r="AW107" i="2"/>
  <c r="AY107" i="2"/>
  <c r="AZ107" i="2"/>
  <c r="E108" i="2"/>
  <c r="F108" i="2"/>
  <c r="G108" i="2"/>
  <c r="H108" i="2"/>
  <c r="L108" i="2"/>
  <c r="M108" i="2"/>
  <c r="O108" i="2"/>
  <c r="P108" i="2"/>
  <c r="W108" i="2"/>
  <c r="X108" i="2"/>
  <c r="Y108" i="2"/>
  <c r="Z108" i="2"/>
  <c r="AD108" i="2"/>
  <c r="AE108" i="2"/>
  <c r="AG108" i="2"/>
  <c r="AH108" i="2"/>
  <c r="AO108" i="2"/>
  <c r="AP108" i="2"/>
  <c r="AQ108" i="2"/>
  <c r="AR108" i="2"/>
  <c r="AV108" i="2"/>
  <c r="AW108" i="2"/>
  <c r="AY108" i="2"/>
  <c r="AZ108" i="2"/>
  <c r="E109" i="2"/>
  <c r="F109" i="2"/>
  <c r="G109" i="2"/>
  <c r="H109" i="2"/>
  <c r="L109" i="2"/>
  <c r="M109" i="2"/>
  <c r="O109" i="2"/>
  <c r="P109" i="2"/>
  <c r="W109" i="2"/>
  <c r="X109" i="2"/>
  <c r="Y109" i="2"/>
  <c r="Z109" i="2"/>
  <c r="AD109" i="2"/>
  <c r="AE109" i="2"/>
  <c r="AG109" i="2"/>
  <c r="AH109" i="2"/>
  <c r="AO109" i="2"/>
  <c r="AP109" i="2"/>
  <c r="AQ109" i="2"/>
  <c r="AR109" i="2"/>
  <c r="AV109" i="2"/>
  <c r="AW109" i="2"/>
  <c r="AY109" i="2"/>
  <c r="AZ109" i="2"/>
  <c r="E110" i="2"/>
  <c r="F110" i="2"/>
  <c r="G110" i="2"/>
  <c r="H110" i="2"/>
  <c r="L110" i="2"/>
  <c r="M110" i="2"/>
  <c r="O110" i="2"/>
  <c r="P110" i="2"/>
  <c r="W110" i="2"/>
  <c r="X110" i="2"/>
  <c r="Y110" i="2"/>
  <c r="Z110" i="2"/>
  <c r="AD110" i="2"/>
  <c r="AE110" i="2"/>
  <c r="AG110" i="2"/>
  <c r="AH110" i="2"/>
  <c r="AO110" i="2"/>
  <c r="AP110" i="2"/>
  <c r="AQ110" i="2"/>
  <c r="AR110" i="2"/>
  <c r="AV110" i="2"/>
  <c r="AW110" i="2"/>
  <c r="AY110" i="2"/>
  <c r="AZ110" i="2"/>
  <c r="E119" i="2"/>
  <c r="F119" i="2"/>
  <c r="H119" i="2"/>
  <c r="I119" i="2"/>
  <c r="L119" i="2"/>
  <c r="M119" i="2"/>
  <c r="O119" i="2"/>
  <c r="P119" i="2"/>
  <c r="W119" i="2"/>
  <c r="X119" i="2"/>
  <c r="Z119" i="2"/>
  <c r="AA119" i="2"/>
  <c r="AD119" i="2"/>
  <c r="AE119" i="2"/>
  <c r="AG119" i="2"/>
  <c r="AH119" i="2"/>
  <c r="AO119" i="2"/>
  <c r="AP119" i="2"/>
  <c r="AR119" i="2"/>
  <c r="AS119" i="2"/>
  <c r="AV119" i="2"/>
  <c r="AW119" i="2"/>
  <c r="AY119" i="2"/>
  <c r="AZ119" i="2"/>
  <c r="E120" i="2"/>
  <c r="F120" i="2"/>
  <c r="H120" i="2"/>
  <c r="I120" i="2"/>
  <c r="L120" i="2"/>
  <c r="M120" i="2"/>
  <c r="O120" i="2"/>
  <c r="P120" i="2"/>
  <c r="W120" i="2"/>
  <c r="X120" i="2"/>
  <c r="Z120" i="2"/>
  <c r="AA120" i="2"/>
  <c r="AD120" i="2"/>
  <c r="AE120" i="2"/>
  <c r="AG120" i="2"/>
  <c r="AH120" i="2"/>
  <c r="AO120" i="2"/>
  <c r="AP120" i="2"/>
  <c r="AR120" i="2"/>
  <c r="AS120" i="2"/>
  <c r="AV120" i="2"/>
  <c r="AW120" i="2"/>
  <c r="AY120" i="2"/>
  <c r="AZ120" i="2"/>
  <c r="E121" i="2"/>
  <c r="F121" i="2"/>
  <c r="H121" i="2"/>
  <c r="I121" i="2"/>
  <c r="L121" i="2"/>
  <c r="M121" i="2"/>
  <c r="O121" i="2"/>
  <c r="P121" i="2"/>
  <c r="W121" i="2"/>
  <c r="X121" i="2"/>
  <c r="Z121" i="2"/>
  <c r="AA121" i="2"/>
  <c r="AD121" i="2"/>
  <c r="AE121" i="2"/>
  <c r="AG121" i="2"/>
  <c r="AH121" i="2"/>
  <c r="AO121" i="2"/>
  <c r="AP121" i="2"/>
  <c r="AR121" i="2"/>
  <c r="AS121" i="2"/>
  <c r="AV121" i="2"/>
  <c r="AW121" i="2"/>
  <c r="AY121" i="2"/>
  <c r="AZ121" i="2"/>
</calcChain>
</file>

<file path=xl/sharedStrings.xml><?xml version="1.0" encoding="utf-8"?>
<sst xmlns="http://schemas.openxmlformats.org/spreadsheetml/2006/main" count="711" uniqueCount="38">
  <si>
    <t>l</t>
  </si>
  <si>
    <t>ll</t>
  </si>
  <si>
    <t>lll</t>
  </si>
  <si>
    <t>ESPECIAL</t>
  </si>
  <si>
    <t>a+b</t>
  </si>
  <si>
    <r>
      <t xml:space="preserve">b. </t>
    </r>
    <r>
      <rPr>
        <b/>
        <sz val="11"/>
        <color rgb="FF000000"/>
        <rFont val="Calibri"/>
        <family val="2"/>
      </rPr>
      <t>9%</t>
    </r>
  </si>
  <si>
    <r>
      <t xml:space="preserve">a. </t>
    </r>
    <r>
      <rPr>
        <b/>
        <sz val="11"/>
        <color rgb="FF000000"/>
        <rFont val="Calibri"/>
        <family val="2"/>
      </rPr>
      <t>base</t>
    </r>
  </si>
  <si>
    <t>F=(A+C+D)</t>
  </si>
  <si>
    <t>E=(A+B+D)</t>
  </si>
  <si>
    <t>D</t>
  </si>
  <si>
    <t>C</t>
  </si>
  <si>
    <t>B</t>
  </si>
  <si>
    <t>A</t>
  </si>
  <si>
    <t>Gratificação</t>
  </si>
  <si>
    <t>Vencimento</t>
  </si>
  <si>
    <t>100 pts.</t>
  </si>
  <si>
    <t>80 pts.</t>
  </si>
  <si>
    <t>TOTAL (em R$)</t>
  </si>
  <si>
    <t>VALOR UNITÁRIO</t>
  </si>
  <si>
    <t>ATIVO</t>
  </si>
  <si>
    <t>GEAAJUSP</t>
  </si>
  <si>
    <t>GDJUSP</t>
  </si>
  <si>
    <t>VB</t>
  </si>
  <si>
    <t>PADRÃO</t>
  </si>
  <si>
    <t>CLASSE</t>
  </si>
  <si>
    <t>NA</t>
  </si>
  <si>
    <t>PROPOSTA DE PLANO DE CARGOS MJSP 2026</t>
  </si>
  <si>
    <t>PROPOSTA DE PLANO DE CARGOS MJSP 2025</t>
  </si>
  <si>
    <t>PROPOSTA DE PLANO DE CARGOS MJSP 2024</t>
  </si>
  <si>
    <t>lV</t>
  </si>
  <si>
    <t>V</t>
  </si>
  <si>
    <t>Vl</t>
  </si>
  <si>
    <t>E=(A+C)</t>
  </si>
  <si>
    <t>D=(A+B)</t>
  </si>
  <si>
    <t>NI</t>
  </si>
  <si>
    <t>MÉDICO - 40 HORAS</t>
  </si>
  <si>
    <t>MÉDICO - 20 HORAS</t>
  </si>
  <si>
    <t>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</si>
</sst>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0"/>
        <bgColor rgb="FFDAE3F3"/>
      </patternFill>
    </fill>
    <fill>
      <patternFill patternType="solid">
        <fgColor rgb="FF99CCFF"/>
        <bgColor rgb="FFC0C0C0"/>
      </patternFill>
    </fill>
    <fill>
      <patternFill patternType="solid">
        <fgColor rgb="FFDAE3F3"/>
        <bgColor rgb="FFBDD7EE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0" fontId="1" fillId="2" borderId="0" xfId="1" applyFill="1"/>
    <xf numFmtId="0" fontId="1" fillId="2" borderId="0" xfId="1" applyFill="1" applyAlignment="1">
      <alignment horizontal="right"/>
    </xf>
    <xf numFmtId="0" fontId="1" fillId="2" borderId="0" xfId="1" applyFill="1" applyAlignment="1">
      <alignment horizontal="center"/>
    </xf>
    <xf numFmtId="4" fontId="2" fillId="3" borderId="0" xfId="1" applyNumberFormat="1" applyFont="1" applyFill="1" applyAlignment="1">
      <alignment horizontal="center"/>
    </xf>
    <xf numFmtId="4" fontId="2" fillId="4" borderId="0" xfId="1" applyNumberFormat="1" applyFont="1" applyFill="1" applyAlignment="1">
      <alignment horizontal="center"/>
    </xf>
    <xf numFmtId="4" fontId="1" fillId="5" borderId="1" xfId="1" applyNumberFormat="1" applyFill="1" applyBorder="1"/>
    <xf numFmtId="4" fontId="1" fillId="2" borderId="1" xfId="1" applyNumberFormat="1" applyFill="1" applyBorder="1"/>
    <xf numFmtId="4" fontId="1" fillId="6" borderId="1" xfId="1" applyNumberFormat="1" applyFill="1" applyBorder="1"/>
    <xf numFmtId="4" fontId="2" fillId="2" borderId="0" xfId="1" applyNumberFormat="1" applyFont="1" applyFill="1" applyAlignment="1">
      <alignment horizontal="right" vertical="center"/>
    </xf>
    <xf numFmtId="4" fontId="2" fillId="2" borderId="1" xfId="1" applyNumberFormat="1" applyFont="1" applyFill="1" applyBorder="1" applyAlignment="1">
      <alignment horizontal="right" vertical="center"/>
    </xf>
    <xf numFmtId="4" fontId="2" fillId="7" borderId="1" xfId="1" applyNumberFormat="1" applyFont="1" applyFill="1" applyBorder="1" applyAlignment="1">
      <alignment horizontal="center"/>
    </xf>
    <xf numFmtId="4" fontId="2" fillId="4" borderId="1" xfId="1" applyNumberFormat="1" applyFont="1" applyFill="1" applyBorder="1" applyAlignment="1">
      <alignment horizontal="center"/>
    </xf>
    <xf numFmtId="4" fontId="2" fillId="3" borderId="1" xfId="1" applyNumberFormat="1" applyFont="1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4" fontId="2" fillId="2" borderId="1" xfId="1" applyNumberFormat="1" applyFont="1" applyFill="1" applyBorder="1" applyAlignment="1">
      <alignment horizontal="center"/>
    </xf>
    <xf numFmtId="4" fontId="2" fillId="7" borderId="1" xfId="1" applyNumberFormat="1" applyFont="1" applyFill="1" applyBorder="1" applyAlignment="1">
      <alignment horizontal="right" vertical="center"/>
    </xf>
    <xf numFmtId="0" fontId="3" fillId="5" borderId="1" xfId="1" applyFont="1" applyFill="1" applyBorder="1" applyAlignment="1">
      <alignment horizontal="center"/>
    </xf>
    <xf numFmtId="9" fontId="1" fillId="2" borderId="1" xfId="1" applyNumberFormat="1" applyFill="1" applyBorder="1" applyAlignment="1">
      <alignment horizontal="center"/>
    </xf>
    <xf numFmtId="0" fontId="1" fillId="8" borderId="1" xfId="1" applyFill="1" applyBorder="1" applyAlignment="1">
      <alignment horizontal="right" vertical="center"/>
    </xf>
    <xf numFmtId="0" fontId="1" fillId="8" borderId="1" xfId="1" applyFill="1" applyBorder="1" applyAlignment="1">
      <alignment horizontal="center"/>
    </xf>
    <xf numFmtId="0" fontId="1" fillId="8" borderId="1" xfId="1" applyFill="1" applyBorder="1" applyAlignment="1">
      <alignment horizontal="center" vertical="center"/>
    </xf>
    <xf numFmtId="0" fontId="1" fillId="8" borderId="1" xfId="1" applyFill="1" applyBorder="1"/>
    <xf numFmtId="9" fontId="1" fillId="8" borderId="1" xfId="1" applyNumberFormat="1" applyFill="1" applyBorder="1" applyAlignment="1">
      <alignment horizontal="right" vertical="center"/>
    </xf>
    <xf numFmtId="9" fontId="1" fillId="8" borderId="1" xfId="1" applyNumberFormat="1" applyFill="1" applyBorder="1" applyAlignment="1">
      <alignment horizontal="center"/>
    </xf>
    <xf numFmtId="0" fontId="1" fillId="8" borderId="1" xfId="1" applyFill="1" applyBorder="1" applyAlignment="1">
      <alignment horizontal="center" vertical="center" wrapText="1"/>
    </xf>
    <xf numFmtId="0" fontId="1" fillId="2" borderId="2" xfId="1" applyFill="1" applyBorder="1"/>
    <xf numFmtId="0" fontId="1" fillId="5" borderId="1" xfId="1" applyFill="1" applyBorder="1"/>
    <xf numFmtId="0" fontId="1" fillId="2" borderId="1" xfId="1" applyFill="1" applyBorder="1"/>
    <xf numFmtId="4" fontId="1" fillId="2" borderId="3" xfId="1" applyNumberFormat="1" applyFill="1" applyBorder="1"/>
    <xf numFmtId="2" fontId="1" fillId="2" borderId="4" xfId="1" applyNumberFormat="1" applyFill="1" applyBorder="1" applyAlignment="1">
      <alignment horizontal="center"/>
    </xf>
    <xf numFmtId="4" fontId="1" fillId="2" borderId="5" xfId="1" applyNumberFormat="1" applyFill="1" applyBorder="1" applyAlignment="1">
      <alignment horizontal="center"/>
    </xf>
    <xf numFmtId="4" fontId="1" fillId="2" borderId="6" xfId="1" applyNumberFormat="1" applyFill="1" applyBorder="1" applyAlignment="1">
      <alignment horizontal="center"/>
    </xf>
    <xf numFmtId="4" fontId="1" fillId="7" borderId="1" xfId="1" applyNumberFormat="1" applyFill="1" applyBorder="1" applyAlignment="1">
      <alignment horizontal="center"/>
    </xf>
    <xf numFmtId="4" fontId="1" fillId="2" borderId="1" xfId="1" applyNumberFormat="1" applyFill="1" applyBorder="1" applyAlignment="1">
      <alignment horizontal="center"/>
    </xf>
    <xf numFmtId="2" fontId="1" fillId="2" borderId="1" xfId="1" applyNumberFormat="1" applyFill="1" applyBorder="1" applyAlignment="1">
      <alignment horizontal="center"/>
    </xf>
    <xf numFmtId="2" fontId="1" fillId="5" borderId="1" xfId="1" applyNumberFormat="1" applyFill="1" applyBorder="1"/>
    <xf numFmtId="2" fontId="1" fillId="2" borderId="1" xfId="1" applyNumberFormat="1" applyFill="1" applyBorder="1"/>
    <xf numFmtId="4" fontId="1" fillId="2" borderId="7" xfId="1" applyNumberFormat="1" applyFill="1" applyBorder="1"/>
    <xf numFmtId="4" fontId="1" fillId="7" borderId="6" xfId="1" applyNumberFormat="1" applyFill="1" applyBorder="1" applyAlignment="1">
      <alignment horizontal="center"/>
    </xf>
    <xf numFmtId="0" fontId="1" fillId="2" borderId="7" xfId="1" applyFill="1" applyBorder="1"/>
    <xf numFmtId="0" fontId="1" fillId="2" borderId="4" xfId="1" applyFill="1" applyBorder="1" applyAlignment="1">
      <alignment horizontal="right"/>
    </xf>
    <xf numFmtId="0" fontId="1" fillId="2" borderId="5" xfId="1" applyFill="1" applyBorder="1" applyAlignment="1">
      <alignment horizontal="right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8" borderId="6" xfId="1" applyFill="1" applyBorder="1" applyAlignment="1">
      <alignment horizontal="center" vertical="center"/>
    </xf>
    <xf numFmtId="4" fontId="1" fillId="2" borderId="0" xfId="1" applyNumberFormat="1" applyFill="1" applyAlignment="1">
      <alignment horizontal="right"/>
    </xf>
    <xf numFmtId="2" fontId="1" fillId="3" borderId="1" xfId="1" applyNumberFormat="1" applyFill="1" applyBorder="1" applyAlignment="1">
      <alignment horizontal="center"/>
    </xf>
    <xf numFmtId="0" fontId="1" fillId="8" borderId="1" xfId="1" applyFill="1" applyBorder="1" applyAlignment="1">
      <alignment horizontal="center"/>
    </xf>
    <xf numFmtId="0" fontId="1" fillId="8" borderId="1" xfId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/>
    </xf>
    <xf numFmtId="0" fontId="1" fillId="8" borderId="1" xfId="1" applyFill="1" applyBorder="1" applyAlignment="1">
      <alignment horizontal="center" vertical="top" wrapText="1"/>
    </xf>
    <xf numFmtId="0" fontId="1" fillId="2" borderId="1" xfId="1" applyFill="1" applyBorder="1" applyAlignment="1">
      <alignment horizontal="center"/>
    </xf>
    <xf numFmtId="0" fontId="1" fillId="8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/>
    </xf>
    <xf numFmtId="0" fontId="5" fillId="8" borderId="9" xfId="1" applyFont="1" applyFill="1" applyBorder="1" applyAlignment="1">
      <alignment horizontal="center"/>
    </xf>
    <xf numFmtId="0" fontId="4" fillId="8" borderId="8" xfId="1" applyFont="1" applyFill="1" applyBorder="1" applyAlignment="1">
      <alignment horizontal="center"/>
    </xf>
  </cellXfs>
  <cellStyles count="2">
    <cellStyle name="Normal" xfId="0" builtinId="0"/>
    <cellStyle name="Normal 2" xfId="1" xr:uid="{6EF455F3-9B33-4F21-9CCB-84E4D7B454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FBA28-87BA-4F1D-955B-4061B0E49DEB}">
  <sheetPr>
    <tabColor rgb="FF99CCFF"/>
    <pageSetUpPr fitToPage="1"/>
  </sheetPr>
  <dimension ref="A1:BB128"/>
  <sheetViews>
    <sheetView tabSelected="1" topLeftCell="W87" workbookViewId="0">
      <selection activeCell="AK1" sqref="AK1:AR1"/>
    </sheetView>
  </sheetViews>
  <sheetFormatPr defaultColWidth="9.125" defaultRowHeight="15"/>
  <cols>
    <col min="1" max="8" width="16.75" style="4" customWidth="1"/>
    <col min="9" max="9" width="16.75" style="3" customWidth="1"/>
    <col min="10" max="10" width="16.75" style="3" hidden="1" customWidth="1"/>
    <col min="11" max="16" width="9.125" style="2" hidden="1" customWidth="1"/>
    <col min="17" max="17" width="14.75" style="2" hidden="1" customWidth="1"/>
    <col min="18" max="18" width="14.75" style="2" customWidth="1"/>
    <col min="19" max="26" width="16.75" style="4" customWidth="1"/>
    <col min="27" max="27" width="16.75" style="3" customWidth="1"/>
    <col min="28" max="28" width="16.75" style="3" hidden="1" customWidth="1"/>
    <col min="29" max="34" width="9.125" style="2" hidden="1" customWidth="1"/>
    <col min="35" max="35" width="17.75" style="2" hidden="1" customWidth="1"/>
    <col min="36" max="36" width="17.75" style="2" customWidth="1"/>
    <col min="37" max="44" width="16.75" style="4" customWidth="1"/>
    <col min="45" max="46" width="16.75" style="3" customWidth="1"/>
    <col min="47" max="52" width="9.125" style="2" hidden="1" customWidth="1"/>
    <col min="53" max="54" width="9.125" style="2"/>
    <col min="55" max="16384" width="9.125" style="1"/>
  </cols>
  <sheetData>
    <row r="1" spans="1:52" ht="15.75">
      <c r="A1" s="57" t="s">
        <v>28</v>
      </c>
      <c r="B1" s="57"/>
      <c r="C1" s="57"/>
      <c r="D1" s="57"/>
      <c r="E1" s="57"/>
      <c r="F1" s="57"/>
      <c r="G1" s="57"/>
      <c r="H1" s="57"/>
      <c r="S1" s="57" t="s">
        <v>27</v>
      </c>
      <c r="T1" s="57"/>
      <c r="U1" s="57"/>
      <c r="V1" s="57"/>
      <c r="W1" s="57"/>
      <c r="X1" s="57"/>
      <c r="Y1" s="57"/>
      <c r="Z1" s="57"/>
      <c r="AK1" s="57" t="s">
        <v>26</v>
      </c>
      <c r="AL1" s="57"/>
      <c r="AM1" s="57"/>
      <c r="AN1" s="57"/>
      <c r="AO1" s="57"/>
      <c r="AP1" s="57"/>
      <c r="AQ1" s="57"/>
      <c r="AR1" s="57"/>
    </row>
    <row r="2" spans="1:52">
      <c r="A2" s="51" t="s">
        <v>37</v>
      </c>
      <c r="B2" s="51"/>
      <c r="C2" s="51"/>
      <c r="D2" s="51"/>
      <c r="E2" s="51"/>
      <c r="F2" s="51"/>
      <c r="G2" s="51"/>
      <c r="H2" s="51"/>
      <c r="S2" s="51" t="s">
        <v>37</v>
      </c>
      <c r="T2" s="51"/>
      <c r="U2" s="51"/>
      <c r="V2" s="51"/>
      <c r="W2" s="51"/>
      <c r="X2" s="51"/>
      <c r="Y2" s="51"/>
      <c r="Z2" s="51"/>
      <c r="AK2" s="51" t="s">
        <v>37</v>
      </c>
      <c r="AL2" s="51"/>
      <c r="AM2" s="51"/>
      <c r="AN2" s="51"/>
      <c r="AO2" s="51"/>
      <c r="AP2" s="51"/>
      <c r="AQ2" s="51"/>
      <c r="AR2" s="51"/>
    </row>
    <row r="3" spans="1:52" ht="15.75" customHeight="1">
      <c r="A3" s="50" t="s">
        <v>24</v>
      </c>
      <c r="B3" s="50" t="s">
        <v>23</v>
      </c>
      <c r="C3" s="50" t="s">
        <v>22</v>
      </c>
      <c r="D3" s="22" t="s">
        <v>21</v>
      </c>
      <c r="E3" s="50" t="s">
        <v>21</v>
      </c>
      <c r="F3" s="50"/>
      <c r="G3" s="50" t="s">
        <v>19</v>
      </c>
      <c r="H3" s="50"/>
      <c r="S3" s="50" t="s">
        <v>24</v>
      </c>
      <c r="T3" s="50" t="s">
        <v>23</v>
      </c>
      <c r="U3" s="50" t="s">
        <v>22</v>
      </c>
      <c r="V3" s="22" t="s">
        <v>21</v>
      </c>
      <c r="W3" s="50" t="s">
        <v>21</v>
      </c>
      <c r="X3" s="50"/>
      <c r="Y3" s="50" t="s">
        <v>19</v>
      </c>
      <c r="Z3" s="50"/>
      <c r="AK3" s="50" t="s">
        <v>24</v>
      </c>
      <c r="AL3" s="50" t="s">
        <v>23</v>
      </c>
      <c r="AM3" s="50" t="s">
        <v>22</v>
      </c>
      <c r="AN3" s="22" t="s">
        <v>21</v>
      </c>
      <c r="AO3" s="50" t="s">
        <v>21</v>
      </c>
      <c r="AP3" s="50"/>
      <c r="AQ3" s="50" t="s">
        <v>19</v>
      </c>
      <c r="AR3" s="50"/>
    </row>
    <row r="4" spans="1:52" ht="15.75" customHeight="1">
      <c r="A4" s="50"/>
      <c r="B4" s="50"/>
      <c r="C4" s="50"/>
      <c r="D4" s="50" t="s">
        <v>18</v>
      </c>
      <c r="E4" s="50" t="s">
        <v>16</v>
      </c>
      <c r="F4" s="50" t="s">
        <v>15</v>
      </c>
      <c r="G4" s="50" t="s">
        <v>17</v>
      </c>
      <c r="H4" s="50"/>
      <c r="K4" s="53" t="s">
        <v>14</v>
      </c>
      <c r="L4" s="53"/>
      <c r="M4" s="53"/>
      <c r="N4" s="53" t="s">
        <v>13</v>
      </c>
      <c r="O4" s="53"/>
      <c r="P4" s="53"/>
      <c r="S4" s="50"/>
      <c r="T4" s="50"/>
      <c r="U4" s="50"/>
      <c r="V4" s="50" t="s">
        <v>18</v>
      </c>
      <c r="W4" s="50" t="s">
        <v>16</v>
      </c>
      <c r="X4" s="50" t="s">
        <v>15</v>
      </c>
      <c r="Y4" s="50" t="s">
        <v>17</v>
      </c>
      <c r="Z4" s="50"/>
      <c r="AC4" s="53" t="s">
        <v>14</v>
      </c>
      <c r="AD4" s="53"/>
      <c r="AE4" s="53"/>
      <c r="AF4" s="53" t="s">
        <v>13</v>
      </c>
      <c r="AG4" s="53"/>
      <c r="AH4" s="53"/>
      <c r="AK4" s="50"/>
      <c r="AL4" s="50"/>
      <c r="AM4" s="50"/>
      <c r="AN4" s="50" t="s">
        <v>18</v>
      </c>
      <c r="AO4" s="50" t="s">
        <v>16</v>
      </c>
      <c r="AP4" s="50" t="s">
        <v>15</v>
      </c>
      <c r="AQ4" s="50" t="s">
        <v>17</v>
      </c>
      <c r="AR4" s="50"/>
      <c r="AU4" s="53" t="s">
        <v>14</v>
      </c>
      <c r="AV4" s="53"/>
      <c r="AW4" s="53"/>
      <c r="AX4" s="53" t="s">
        <v>13</v>
      </c>
      <c r="AY4" s="53"/>
      <c r="AZ4" s="53"/>
    </row>
    <row r="5" spans="1:52" ht="15.75" customHeight="1">
      <c r="A5" s="50"/>
      <c r="B5" s="50"/>
      <c r="C5" s="50"/>
      <c r="D5" s="50"/>
      <c r="E5" s="50"/>
      <c r="F5" s="50"/>
      <c r="G5" s="22" t="s">
        <v>16</v>
      </c>
      <c r="H5" s="22" t="s">
        <v>15</v>
      </c>
      <c r="K5" s="15" t="s">
        <v>6</v>
      </c>
      <c r="L5" s="19" t="s">
        <v>5</v>
      </c>
      <c r="M5" s="18" t="s">
        <v>4</v>
      </c>
      <c r="N5" s="15" t="s">
        <v>6</v>
      </c>
      <c r="O5" s="19" t="s">
        <v>5</v>
      </c>
      <c r="P5" s="18" t="s">
        <v>4</v>
      </c>
      <c r="S5" s="50"/>
      <c r="T5" s="50"/>
      <c r="U5" s="50"/>
      <c r="V5" s="50"/>
      <c r="W5" s="50"/>
      <c r="X5" s="50"/>
      <c r="Y5" s="22" t="s">
        <v>16</v>
      </c>
      <c r="Z5" s="22" t="s">
        <v>15</v>
      </c>
      <c r="AC5" s="15" t="s">
        <v>6</v>
      </c>
      <c r="AD5" s="19" t="s">
        <v>5</v>
      </c>
      <c r="AE5" s="18" t="s">
        <v>4</v>
      </c>
      <c r="AF5" s="15" t="s">
        <v>6</v>
      </c>
      <c r="AG5" s="19" t="s">
        <v>5</v>
      </c>
      <c r="AH5" s="18" t="s">
        <v>4</v>
      </c>
      <c r="AK5" s="50"/>
      <c r="AL5" s="50"/>
      <c r="AM5" s="50"/>
      <c r="AN5" s="50"/>
      <c r="AO5" s="50"/>
      <c r="AP5" s="50"/>
      <c r="AQ5" s="22" t="s">
        <v>16</v>
      </c>
      <c r="AR5" s="22" t="s">
        <v>15</v>
      </c>
      <c r="AU5" s="15" t="s">
        <v>6</v>
      </c>
      <c r="AV5" s="19" t="s">
        <v>5</v>
      </c>
      <c r="AW5" s="18" t="s">
        <v>4</v>
      </c>
      <c r="AX5" s="15" t="s">
        <v>6</v>
      </c>
      <c r="AY5" s="19" t="s">
        <v>5</v>
      </c>
      <c r="AZ5" s="18" t="s">
        <v>4</v>
      </c>
    </row>
    <row r="6" spans="1:52" ht="15.75" customHeight="1">
      <c r="A6" s="15"/>
      <c r="B6" s="15"/>
      <c r="C6" s="15" t="s">
        <v>12</v>
      </c>
      <c r="D6" s="15"/>
      <c r="E6" s="15" t="s">
        <v>11</v>
      </c>
      <c r="F6" s="15" t="s">
        <v>10</v>
      </c>
      <c r="G6" s="15" t="s">
        <v>33</v>
      </c>
      <c r="H6" s="15" t="s">
        <v>32</v>
      </c>
      <c r="K6" s="35"/>
      <c r="L6" s="38">
        <f t="shared" ref="L6:L25" si="0">K6*0.09</f>
        <v>0</v>
      </c>
      <c r="M6" s="7">
        <f t="shared" ref="M6:M25" si="1">K6+L6</f>
        <v>0</v>
      </c>
      <c r="N6" s="48"/>
      <c r="O6" s="38">
        <f t="shared" ref="O6:O25" si="2">N6*0.09</f>
        <v>0</v>
      </c>
      <c r="P6" s="37">
        <f t="shared" ref="P6:P25" si="3">N6+O6</f>
        <v>0</v>
      </c>
      <c r="S6" s="15"/>
      <c r="T6" s="15"/>
      <c r="U6" s="15" t="s">
        <v>12</v>
      </c>
      <c r="V6" s="15"/>
      <c r="W6" s="15" t="s">
        <v>11</v>
      </c>
      <c r="X6" s="15" t="s">
        <v>10</v>
      </c>
      <c r="Y6" s="15" t="s">
        <v>33</v>
      </c>
      <c r="Z6" s="15" t="s">
        <v>32</v>
      </c>
      <c r="AC6" s="35"/>
      <c r="AD6" s="38">
        <f t="shared" ref="AD6:AD25" si="4">AC6*0.09</f>
        <v>0</v>
      </c>
      <c r="AE6" s="7">
        <f t="shared" ref="AE6:AE25" si="5">AC6+AD6</f>
        <v>0</v>
      </c>
      <c r="AF6" s="48"/>
      <c r="AG6" s="38">
        <f t="shared" ref="AG6:AG25" si="6">AF6*0.09</f>
        <v>0</v>
      </c>
      <c r="AH6" s="37">
        <f t="shared" ref="AH6:AH25" si="7">AF6+AG6</f>
        <v>0</v>
      </c>
      <c r="AK6" s="15"/>
      <c r="AL6" s="15"/>
      <c r="AM6" s="15" t="s">
        <v>12</v>
      </c>
      <c r="AN6" s="15"/>
      <c r="AO6" s="15" t="s">
        <v>11</v>
      </c>
      <c r="AP6" s="15" t="s">
        <v>10</v>
      </c>
      <c r="AQ6" s="15" t="s">
        <v>33</v>
      </c>
      <c r="AR6" s="15" t="s">
        <v>32</v>
      </c>
      <c r="AU6" s="35"/>
      <c r="AV6" s="38">
        <f t="shared" ref="AV6:AV25" si="8">AU6*0.09</f>
        <v>0</v>
      </c>
      <c r="AW6" s="7">
        <f t="shared" ref="AW6:AW25" si="9">AU6+AV6</f>
        <v>0</v>
      </c>
      <c r="AX6" s="48"/>
      <c r="AY6" s="38">
        <f t="shared" ref="AY6:AY25" si="10">AX6*0.09</f>
        <v>0</v>
      </c>
      <c r="AZ6" s="37">
        <f t="shared" ref="AZ6:AZ25" si="11">AX6+AY6</f>
        <v>0</v>
      </c>
    </row>
    <row r="7" spans="1:52" ht="15.75" customHeight="1">
      <c r="A7" s="56" t="s">
        <v>3</v>
      </c>
      <c r="B7" s="15" t="s">
        <v>2</v>
      </c>
      <c r="C7" s="35">
        <v>9916.26</v>
      </c>
      <c r="D7" s="48">
        <v>84.47</v>
      </c>
      <c r="E7" s="35">
        <f t="shared" ref="E7:E26" si="12">D7*80</f>
        <v>6757.6</v>
      </c>
      <c r="F7" s="35">
        <f t="shared" ref="F7:F26" si="13">D7*100</f>
        <v>8447</v>
      </c>
      <c r="G7" s="35">
        <f t="shared" ref="G7:G26" si="14">C7+E7</f>
        <v>16673.86</v>
      </c>
      <c r="H7" s="34">
        <f t="shared" ref="H7:H26" si="15">C7+F7</f>
        <v>18363.260000000002</v>
      </c>
      <c r="I7" s="3">
        <f>H7/2</f>
        <v>9181.630000000001</v>
      </c>
      <c r="K7" s="35"/>
      <c r="L7" s="38">
        <f t="shared" si="0"/>
        <v>0</v>
      </c>
      <c r="M7" s="7">
        <f t="shared" si="1"/>
        <v>0</v>
      </c>
      <c r="N7" s="48"/>
      <c r="O7" s="38">
        <f t="shared" si="2"/>
        <v>0</v>
      </c>
      <c r="P7" s="37">
        <f t="shared" si="3"/>
        <v>0</v>
      </c>
      <c r="S7" s="56" t="s">
        <v>3</v>
      </c>
      <c r="T7" s="15" t="s">
        <v>2</v>
      </c>
      <c r="U7" s="35">
        <v>10648.92</v>
      </c>
      <c r="V7" s="48">
        <v>90.71</v>
      </c>
      <c r="W7" s="35">
        <f t="shared" ref="W7:W26" si="16">V7*80</f>
        <v>7256.7999999999993</v>
      </c>
      <c r="X7" s="35">
        <f t="shared" ref="X7:X26" si="17">V7*100</f>
        <v>9071</v>
      </c>
      <c r="Y7" s="35">
        <f t="shared" ref="Y7:Y26" si="18">U7+W7</f>
        <v>17905.72</v>
      </c>
      <c r="Z7" s="34">
        <f t="shared" ref="Z7:Z26" si="19">U7+X7</f>
        <v>19719.919999999998</v>
      </c>
      <c r="AC7" s="35"/>
      <c r="AD7" s="38">
        <f t="shared" si="4"/>
        <v>0</v>
      </c>
      <c r="AE7" s="7">
        <f t="shared" si="5"/>
        <v>0</v>
      </c>
      <c r="AF7" s="48"/>
      <c r="AG7" s="38">
        <f t="shared" si="6"/>
        <v>0</v>
      </c>
      <c r="AH7" s="37">
        <f t="shared" si="7"/>
        <v>0</v>
      </c>
      <c r="AK7" s="56" t="s">
        <v>3</v>
      </c>
      <c r="AL7" s="15" t="s">
        <v>2</v>
      </c>
      <c r="AM7" s="35">
        <v>11378</v>
      </c>
      <c r="AN7" s="48">
        <v>96.92</v>
      </c>
      <c r="AO7" s="35">
        <f t="shared" ref="AO7:AO26" si="20">AN7*80</f>
        <v>7753.6</v>
      </c>
      <c r="AP7" s="35">
        <f t="shared" ref="AP7:AP26" si="21">AN7*100</f>
        <v>9692</v>
      </c>
      <c r="AQ7" s="35">
        <f t="shared" ref="AQ7:AQ26" si="22">AM7+AO7</f>
        <v>19131.599999999999</v>
      </c>
      <c r="AR7" s="34">
        <f t="shared" ref="AR7:AR26" si="23">AM7+AP7</f>
        <v>21070</v>
      </c>
      <c r="AU7" s="35"/>
      <c r="AV7" s="38">
        <f t="shared" si="8"/>
        <v>0</v>
      </c>
      <c r="AW7" s="7">
        <f t="shared" si="9"/>
        <v>0</v>
      </c>
      <c r="AX7" s="48"/>
      <c r="AY7" s="38">
        <f t="shared" si="10"/>
        <v>0</v>
      </c>
      <c r="AZ7" s="37">
        <f t="shared" si="11"/>
        <v>0</v>
      </c>
    </row>
    <row r="8" spans="1:52" ht="15.75" customHeight="1">
      <c r="A8" s="56"/>
      <c r="B8" s="15" t="s">
        <v>1</v>
      </c>
      <c r="C8" s="35">
        <v>9702.9599999999991</v>
      </c>
      <c r="D8" s="48">
        <v>82.65</v>
      </c>
      <c r="E8" s="35">
        <f t="shared" si="12"/>
        <v>6612</v>
      </c>
      <c r="F8" s="35">
        <f t="shared" si="13"/>
        <v>8265</v>
      </c>
      <c r="G8" s="35">
        <f t="shared" si="14"/>
        <v>16314.96</v>
      </c>
      <c r="H8" s="35">
        <f t="shared" si="15"/>
        <v>17967.96</v>
      </c>
      <c r="K8" s="35"/>
      <c r="L8" s="38">
        <f t="shared" si="0"/>
        <v>0</v>
      </c>
      <c r="M8" s="7">
        <f t="shared" si="1"/>
        <v>0</v>
      </c>
      <c r="N8" s="48"/>
      <c r="O8" s="38">
        <f t="shared" si="2"/>
        <v>0</v>
      </c>
      <c r="P8" s="37">
        <f t="shared" si="3"/>
        <v>0</v>
      </c>
      <c r="S8" s="56"/>
      <c r="T8" s="15" t="s">
        <v>1</v>
      </c>
      <c r="U8" s="35">
        <v>10403.26</v>
      </c>
      <c r="V8" s="48">
        <v>88.62</v>
      </c>
      <c r="W8" s="35">
        <f t="shared" si="16"/>
        <v>7089.6</v>
      </c>
      <c r="X8" s="35">
        <f t="shared" si="17"/>
        <v>8862</v>
      </c>
      <c r="Y8" s="35">
        <f t="shared" si="18"/>
        <v>17492.86</v>
      </c>
      <c r="Z8" s="35">
        <f t="shared" si="19"/>
        <v>19265.260000000002</v>
      </c>
      <c r="AC8" s="35"/>
      <c r="AD8" s="38">
        <f t="shared" si="4"/>
        <v>0</v>
      </c>
      <c r="AE8" s="7">
        <f t="shared" si="5"/>
        <v>0</v>
      </c>
      <c r="AF8" s="48"/>
      <c r="AG8" s="38">
        <f t="shared" si="6"/>
        <v>0</v>
      </c>
      <c r="AH8" s="37">
        <f t="shared" si="7"/>
        <v>0</v>
      </c>
      <c r="AK8" s="56"/>
      <c r="AL8" s="15" t="s">
        <v>1</v>
      </c>
      <c r="AM8" s="35">
        <v>11138.48</v>
      </c>
      <c r="AN8" s="48">
        <v>94.88</v>
      </c>
      <c r="AO8" s="35">
        <f t="shared" si="20"/>
        <v>7590.4</v>
      </c>
      <c r="AP8" s="35">
        <f t="shared" si="21"/>
        <v>9488</v>
      </c>
      <c r="AQ8" s="35">
        <f t="shared" si="22"/>
        <v>18728.879999999997</v>
      </c>
      <c r="AR8" s="35">
        <f t="shared" si="23"/>
        <v>20626.48</v>
      </c>
      <c r="AU8" s="35"/>
      <c r="AV8" s="38">
        <f t="shared" si="8"/>
        <v>0</v>
      </c>
      <c r="AW8" s="7">
        <f t="shared" si="9"/>
        <v>0</v>
      </c>
      <c r="AX8" s="48"/>
      <c r="AY8" s="38">
        <f t="shared" si="10"/>
        <v>0</v>
      </c>
      <c r="AZ8" s="37">
        <f t="shared" si="11"/>
        <v>0</v>
      </c>
    </row>
    <row r="9" spans="1:52" ht="15.75" customHeight="1">
      <c r="A9" s="56"/>
      <c r="B9" s="15" t="s">
        <v>0</v>
      </c>
      <c r="C9" s="35">
        <v>9494.18</v>
      </c>
      <c r="D9" s="48">
        <v>80.87</v>
      </c>
      <c r="E9" s="35">
        <f t="shared" si="12"/>
        <v>6469.6</v>
      </c>
      <c r="F9" s="35">
        <f t="shared" si="13"/>
        <v>8087</v>
      </c>
      <c r="G9" s="35">
        <f t="shared" si="14"/>
        <v>15963.78</v>
      </c>
      <c r="H9" s="35">
        <f t="shared" si="15"/>
        <v>17581.18</v>
      </c>
      <c r="K9" s="35"/>
      <c r="L9" s="38">
        <f t="shared" si="0"/>
        <v>0</v>
      </c>
      <c r="M9" s="7">
        <f t="shared" si="1"/>
        <v>0</v>
      </c>
      <c r="N9" s="48"/>
      <c r="O9" s="38">
        <f t="shared" si="2"/>
        <v>0</v>
      </c>
      <c r="P9" s="37">
        <f t="shared" si="3"/>
        <v>0</v>
      </c>
      <c r="S9" s="56"/>
      <c r="T9" s="15" t="s">
        <v>0</v>
      </c>
      <c r="U9" s="35">
        <v>10164.08</v>
      </c>
      <c r="V9" s="48">
        <v>86.57</v>
      </c>
      <c r="W9" s="35">
        <f t="shared" si="16"/>
        <v>6925.5999999999995</v>
      </c>
      <c r="X9" s="35">
        <f t="shared" si="17"/>
        <v>8657</v>
      </c>
      <c r="Y9" s="35">
        <f t="shared" si="18"/>
        <v>17089.68</v>
      </c>
      <c r="Z9" s="35">
        <f t="shared" si="19"/>
        <v>18821.080000000002</v>
      </c>
      <c r="AC9" s="35"/>
      <c r="AD9" s="38">
        <f t="shared" si="4"/>
        <v>0</v>
      </c>
      <c r="AE9" s="7">
        <f t="shared" si="5"/>
        <v>0</v>
      </c>
      <c r="AF9" s="48"/>
      <c r="AG9" s="38">
        <f t="shared" si="6"/>
        <v>0</v>
      </c>
      <c r="AH9" s="37">
        <f t="shared" si="7"/>
        <v>0</v>
      </c>
      <c r="AK9" s="56"/>
      <c r="AL9" s="15" t="s">
        <v>0</v>
      </c>
      <c r="AM9" s="35">
        <v>10904.29</v>
      </c>
      <c r="AN9" s="48">
        <v>92.88</v>
      </c>
      <c r="AO9" s="35">
        <f t="shared" si="20"/>
        <v>7430.4</v>
      </c>
      <c r="AP9" s="35">
        <f t="shared" si="21"/>
        <v>9288</v>
      </c>
      <c r="AQ9" s="35">
        <f t="shared" si="22"/>
        <v>18334.690000000002</v>
      </c>
      <c r="AR9" s="35">
        <f t="shared" si="23"/>
        <v>20192.29</v>
      </c>
      <c r="AU9" s="35"/>
      <c r="AV9" s="38">
        <f t="shared" si="8"/>
        <v>0</v>
      </c>
      <c r="AW9" s="7">
        <f t="shared" si="9"/>
        <v>0</v>
      </c>
      <c r="AX9" s="48"/>
      <c r="AY9" s="38">
        <f t="shared" si="10"/>
        <v>0</v>
      </c>
      <c r="AZ9" s="37">
        <f t="shared" si="11"/>
        <v>0</v>
      </c>
    </row>
    <row r="10" spans="1:52" ht="15.75" customHeight="1">
      <c r="A10" s="56" t="s">
        <v>10</v>
      </c>
      <c r="B10" s="15" t="s">
        <v>31</v>
      </c>
      <c r="C10" s="35">
        <v>8831.58</v>
      </c>
      <c r="D10" s="48">
        <v>75.23</v>
      </c>
      <c r="E10" s="35">
        <f t="shared" si="12"/>
        <v>6018.4000000000005</v>
      </c>
      <c r="F10" s="35">
        <f t="shared" si="13"/>
        <v>7523</v>
      </c>
      <c r="G10" s="35">
        <f t="shared" si="14"/>
        <v>14849.98</v>
      </c>
      <c r="H10" s="35">
        <f t="shared" si="15"/>
        <v>16354.58</v>
      </c>
      <c r="K10" s="35"/>
      <c r="L10" s="38">
        <f t="shared" si="0"/>
        <v>0</v>
      </c>
      <c r="M10" s="7">
        <f t="shared" si="1"/>
        <v>0</v>
      </c>
      <c r="N10" s="48"/>
      <c r="O10" s="38">
        <f t="shared" si="2"/>
        <v>0</v>
      </c>
      <c r="P10" s="37">
        <f t="shared" si="3"/>
        <v>0</v>
      </c>
      <c r="S10" s="56" t="s">
        <v>10</v>
      </c>
      <c r="T10" s="15" t="s">
        <v>31</v>
      </c>
      <c r="U10" s="35">
        <v>9463.2900000000009</v>
      </c>
      <c r="V10" s="48">
        <v>80.61</v>
      </c>
      <c r="W10" s="35">
        <f t="shared" si="16"/>
        <v>6448.8</v>
      </c>
      <c r="X10" s="35">
        <f t="shared" si="17"/>
        <v>8061</v>
      </c>
      <c r="Y10" s="35">
        <f t="shared" si="18"/>
        <v>15912.09</v>
      </c>
      <c r="Z10" s="35">
        <f t="shared" si="19"/>
        <v>17524.29</v>
      </c>
      <c r="AC10" s="35"/>
      <c r="AD10" s="38">
        <f t="shared" si="4"/>
        <v>0</v>
      </c>
      <c r="AE10" s="7">
        <f t="shared" si="5"/>
        <v>0</v>
      </c>
      <c r="AF10" s="48"/>
      <c r="AG10" s="38">
        <f t="shared" si="6"/>
        <v>0</v>
      </c>
      <c r="AH10" s="37">
        <f t="shared" si="7"/>
        <v>0</v>
      </c>
      <c r="AK10" s="56" t="s">
        <v>10</v>
      </c>
      <c r="AL10" s="15" t="s">
        <v>31</v>
      </c>
      <c r="AM10" s="35">
        <v>10172.09</v>
      </c>
      <c r="AN10" s="48">
        <v>86.64</v>
      </c>
      <c r="AO10" s="35">
        <f t="shared" si="20"/>
        <v>6931.2</v>
      </c>
      <c r="AP10" s="35">
        <f t="shared" si="21"/>
        <v>8664</v>
      </c>
      <c r="AQ10" s="35">
        <f t="shared" si="22"/>
        <v>17103.29</v>
      </c>
      <c r="AR10" s="35">
        <f t="shared" si="23"/>
        <v>18836.09</v>
      </c>
      <c r="AU10" s="35"/>
      <c r="AV10" s="38">
        <f t="shared" si="8"/>
        <v>0</v>
      </c>
      <c r="AW10" s="7">
        <f t="shared" si="9"/>
        <v>0</v>
      </c>
      <c r="AX10" s="48"/>
      <c r="AY10" s="38">
        <f t="shared" si="10"/>
        <v>0</v>
      </c>
      <c r="AZ10" s="37">
        <f t="shared" si="11"/>
        <v>0</v>
      </c>
    </row>
    <row r="11" spans="1:52" ht="15.75" customHeight="1">
      <c r="A11" s="56"/>
      <c r="B11" s="15" t="s">
        <v>30</v>
      </c>
      <c r="C11" s="35">
        <v>8641.5300000000007</v>
      </c>
      <c r="D11" s="48">
        <v>73.61</v>
      </c>
      <c r="E11" s="35">
        <f t="shared" si="12"/>
        <v>5888.8</v>
      </c>
      <c r="F11" s="35">
        <f t="shared" si="13"/>
        <v>7361</v>
      </c>
      <c r="G11" s="35">
        <f t="shared" si="14"/>
        <v>14530.330000000002</v>
      </c>
      <c r="H11" s="35">
        <f t="shared" si="15"/>
        <v>16002.53</v>
      </c>
      <c r="K11" s="35"/>
      <c r="L11" s="38">
        <f t="shared" si="0"/>
        <v>0</v>
      </c>
      <c r="M11" s="7">
        <f t="shared" si="1"/>
        <v>0</v>
      </c>
      <c r="N11" s="48"/>
      <c r="O11" s="38">
        <f t="shared" si="2"/>
        <v>0</v>
      </c>
      <c r="P11" s="37">
        <f t="shared" si="3"/>
        <v>0</v>
      </c>
      <c r="S11" s="56"/>
      <c r="T11" s="15" t="s">
        <v>30</v>
      </c>
      <c r="U11" s="35">
        <v>9245.25</v>
      </c>
      <c r="V11" s="48">
        <v>78.75</v>
      </c>
      <c r="W11" s="35">
        <f t="shared" si="16"/>
        <v>6300</v>
      </c>
      <c r="X11" s="35">
        <f t="shared" si="17"/>
        <v>7875</v>
      </c>
      <c r="Y11" s="35">
        <f t="shared" si="18"/>
        <v>15545.25</v>
      </c>
      <c r="Z11" s="35">
        <f t="shared" si="19"/>
        <v>17120.25</v>
      </c>
      <c r="AC11" s="35"/>
      <c r="AD11" s="38">
        <f t="shared" si="4"/>
        <v>0</v>
      </c>
      <c r="AE11" s="7">
        <f t="shared" si="5"/>
        <v>0</v>
      </c>
      <c r="AF11" s="48"/>
      <c r="AG11" s="38">
        <f t="shared" si="6"/>
        <v>0</v>
      </c>
      <c r="AH11" s="37">
        <f t="shared" si="7"/>
        <v>0</v>
      </c>
      <c r="AK11" s="56"/>
      <c r="AL11" s="15" t="s">
        <v>30</v>
      </c>
      <c r="AM11" s="35">
        <v>9942.6</v>
      </c>
      <c r="AN11" s="48">
        <v>84.7</v>
      </c>
      <c r="AO11" s="35">
        <f t="shared" si="20"/>
        <v>6776</v>
      </c>
      <c r="AP11" s="35">
        <f t="shared" si="21"/>
        <v>8470</v>
      </c>
      <c r="AQ11" s="35">
        <f t="shared" si="22"/>
        <v>16718.599999999999</v>
      </c>
      <c r="AR11" s="35">
        <f t="shared" si="23"/>
        <v>18412.599999999999</v>
      </c>
      <c r="AU11" s="35"/>
      <c r="AV11" s="38">
        <f t="shared" si="8"/>
        <v>0</v>
      </c>
      <c r="AW11" s="7">
        <f t="shared" si="9"/>
        <v>0</v>
      </c>
      <c r="AX11" s="48"/>
      <c r="AY11" s="38">
        <f t="shared" si="10"/>
        <v>0</v>
      </c>
      <c r="AZ11" s="37">
        <f t="shared" si="11"/>
        <v>0</v>
      </c>
    </row>
    <row r="12" spans="1:52" ht="15.75" customHeight="1">
      <c r="A12" s="56"/>
      <c r="B12" s="15" t="s">
        <v>29</v>
      </c>
      <c r="C12" s="35">
        <v>8455.0499999999993</v>
      </c>
      <c r="D12" s="48">
        <v>72.03</v>
      </c>
      <c r="E12" s="35">
        <f t="shared" si="12"/>
        <v>5762.4</v>
      </c>
      <c r="F12" s="35">
        <f t="shared" si="13"/>
        <v>7203</v>
      </c>
      <c r="G12" s="35">
        <f t="shared" si="14"/>
        <v>14217.449999999999</v>
      </c>
      <c r="H12" s="35">
        <f t="shared" si="15"/>
        <v>15658.05</v>
      </c>
      <c r="K12" s="35"/>
      <c r="L12" s="38">
        <f t="shared" si="0"/>
        <v>0</v>
      </c>
      <c r="M12" s="7">
        <f t="shared" si="1"/>
        <v>0</v>
      </c>
      <c r="N12" s="48"/>
      <c r="O12" s="38">
        <f t="shared" si="2"/>
        <v>0</v>
      </c>
      <c r="P12" s="37">
        <f t="shared" si="3"/>
        <v>0</v>
      </c>
      <c r="S12" s="56"/>
      <c r="T12" s="15" t="s">
        <v>29</v>
      </c>
      <c r="U12" s="35">
        <v>9031.5300000000007</v>
      </c>
      <c r="V12" s="48">
        <v>76.94</v>
      </c>
      <c r="W12" s="35">
        <f t="shared" si="16"/>
        <v>6155.2</v>
      </c>
      <c r="X12" s="35">
        <f t="shared" si="17"/>
        <v>7694</v>
      </c>
      <c r="Y12" s="35">
        <f t="shared" si="18"/>
        <v>15186.73</v>
      </c>
      <c r="Z12" s="35">
        <f t="shared" si="19"/>
        <v>16725.53</v>
      </c>
      <c r="AC12" s="35"/>
      <c r="AD12" s="38">
        <f t="shared" si="4"/>
        <v>0</v>
      </c>
      <c r="AE12" s="7">
        <f t="shared" si="5"/>
        <v>0</v>
      </c>
      <c r="AF12" s="48"/>
      <c r="AG12" s="38">
        <f t="shared" si="6"/>
        <v>0</v>
      </c>
      <c r="AH12" s="37">
        <f t="shared" si="7"/>
        <v>0</v>
      </c>
      <c r="AK12" s="56"/>
      <c r="AL12" s="15" t="s">
        <v>29</v>
      </c>
      <c r="AM12" s="35">
        <v>9718.64</v>
      </c>
      <c r="AN12" s="48">
        <v>82.8</v>
      </c>
      <c r="AO12" s="35">
        <f t="shared" si="20"/>
        <v>6624</v>
      </c>
      <c r="AP12" s="35">
        <f t="shared" si="21"/>
        <v>8280</v>
      </c>
      <c r="AQ12" s="35">
        <f t="shared" si="22"/>
        <v>16342.64</v>
      </c>
      <c r="AR12" s="35">
        <f t="shared" si="23"/>
        <v>17998.64</v>
      </c>
      <c r="AU12" s="35"/>
      <c r="AV12" s="38">
        <f t="shared" si="8"/>
        <v>0</v>
      </c>
      <c r="AW12" s="7">
        <f t="shared" si="9"/>
        <v>0</v>
      </c>
      <c r="AX12" s="48"/>
      <c r="AY12" s="38">
        <f t="shared" si="10"/>
        <v>0</v>
      </c>
      <c r="AZ12" s="37">
        <f t="shared" si="11"/>
        <v>0</v>
      </c>
    </row>
    <row r="13" spans="1:52" ht="15.75" customHeight="1">
      <c r="A13" s="56"/>
      <c r="B13" s="15" t="s">
        <v>2</v>
      </c>
      <c r="C13" s="35">
        <v>8272.99</v>
      </c>
      <c r="D13" s="48">
        <v>70.48</v>
      </c>
      <c r="E13" s="35">
        <f t="shared" si="12"/>
        <v>5638.4000000000005</v>
      </c>
      <c r="F13" s="35">
        <f t="shared" si="13"/>
        <v>7048</v>
      </c>
      <c r="G13" s="35">
        <f t="shared" si="14"/>
        <v>13911.39</v>
      </c>
      <c r="H13" s="35">
        <f t="shared" si="15"/>
        <v>15320.99</v>
      </c>
      <c r="K13" s="35"/>
      <c r="L13" s="38">
        <f t="shared" si="0"/>
        <v>0</v>
      </c>
      <c r="M13" s="7">
        <f t="shared" si="1"/>
        <v>0</v>
      </c>
      <c r="N13" s="48"/>
      <c r="O13" s="38">
        <f t="shared" si="2"/>
        <v>0</v>
      </c>
      <c r="P13" s="37">
        <f t="shared" si="3"/>
        <v>0</v>
      </c>
      <c r="S13" s="56"/>
      <c r="T13" s="15" t="s">
        <v>2</v>
      </c>
      <c r="U13" s="35">
        <v>8822.9</v>
      </c>
      <c r="V13" s="48">
        <v>75.17</v>
      </c>
      <c r="W13" s="35">
        <f t="shared" si="16"/>
        <v>6013.6</v>
      </c>
      <c r="X13" s="35">
        <f t="shared" si="17"/>
        <v>7517</v>
      </c>
      <c r="Y13" s="35">
        <f t="shared" si="18"/>
        <v>14836.5</v>
      </c>
      <c r="Z13" s="35">
        <f t="shared" si="19"/>
        <v>16339.9</v>
      </c>
      <c r="AC13" s="35"/>
      <c r="AD13" s="38">
        <f t="shared" si="4"/>
        <v>0</v>
      </c>
      <c r="AE13" s="7">
        <f t="shared" si="5"/>
        <v>0</v>
      </c>
      <c r="AF13" s="48"/>
      <c r="AG13" s="38">
        <f t="shared" si="6"/>
        <v>0</v>
      </c>
      <c r="AH13" s="37">
        <f t="shared" si="7"/>
        <v>0</v>
      </c>
      <c r="AK13" s="56"/>
      <c r="AL13" s="15" t="s">
        <v>2</v>
      </c>
      <c r="AM13" s="35">
        <v>9514.77</v>
      </c>
      <c r="AN13" s="48">
        <v>81.05</v>
      </c>
      <c r="AO13" s="35">
        <f t="shared" si="20"/>
        <v>6484</v>
      </c>
      <c r="AP13" s="35">
        <f t="shared" si="21"/>
        <v>8105</v>
      </c>
      <c r="AQ13" s="35">
        <f t="shared" si="22"/>
        <v>15998.77</v>
      </c>
      <c r="AR13" s="35">
        <f t="shared" si="23"/>
        <v>17619.77</v>
      </c>
      <c r="AU13" s="35"/>
      <c r="AV13" s="38">
        <f t="shared" si="8"/>
        <v>0</v>
      </c>
      <c r="AW13" s="7">
        <f t="shared" si="9"/>
        <v>0</v>
      </c>
      <c r="AX13" s="48"/>
      <c r="AY13" s="38">
        <f t="shared" si="10"/>
        <v>0</v>
      </c>
      <c r="AZ13" s="37">
        <f t="shared" si="11"/>
        <v>0</v>
      </c>
    </row>
    <row r="14" spans="1:52" ht="15.75" customHeight="1">
      <c r="A14" s="56"/>
      <c r="B14" s="15" t="s">
        <v>1</v>
      </c>
      <c r="C14" s="35">
        <v>8095.18</v>
      </c>
      <c r="D14" s="48">
        <v>68.959999999999994</v>
      </c>
      <c r="E14" s="35">
        <f t="shared" si="12"/>
        <v>5516.7999999999993</v>
      </c>
      <c r="F14" s="35">
        <f t="shared" si="13"/>
        <v>6895.9999999999991</v>
      </c>
      <c r="G14" s="35">
        <f t="shared" si="14"/>
        <v>13611.98</v>
      </c>
      <c r="H14" s="35">
        <f t="shared" si="15"/>
        <v>14991.18</v>
      </c>
      <c r="K14" s="35"/>
      <c r="L14" s="38">
        <f t="shared" si="0"/>
        <v>0</v>
      </c>
      <c r="M14" s="7">
        <f t="shared" si="1"/>
        <v>0</v>
      </c>
      <c r="N14" s="48"/>
      <c r="O14" s="38">
        <f t="shared" si="2"/>
        <v>0</v>
      </c>
      <c r="P14" s="37">
        <f t="shared" si="3"/>
        <v>0</v>
      </c>
      <c r="S14" s="56"/>
      <c r="T14" s="15" t="s">
        <v>1</v>
      </c>
      <c r="U14" s="35">
        <v>8620.17</v>
      </c>
      <c r="V14" s="48">
        <v>73.430000000000007</v>
      </c>
      <c r="W14" s="35">
        <f t="shared" si="16"/>
        <v>5874.4000000000005</v>
      </c>
      <c r="X14" s="35">
        <f t="shared" si="17"/>
        <v>7343.0000000000009</v>
      </c>
      <c r="Y14" s="35">
        <f t="shared" si="18"/>
        <v>14494.57</v>
      </c>
      <c r="Z14" s="35">
        <f t="shared" si="19"/>
        <v>15963.170000000002</v>
      </c>
      <c r="AC14" s="35"/>
      <c r="AD14" s="38">
        <f t="shared" si="4"/>
        <v>0</v>
      </c>
      <c r="AE14" s="7">
        <f t="shared" si="5"/>
        <v>0</v>
      </c>
      <c r="AF14" s="48"/>
      <c r="AG14" s="38">
        <f t="shared" si="6"/>
        <v>0</v>
      </c>
      <c r="AH14" s="37">
        <f t="shared" si="7"/>
        <v>0</v>
      </c>
      <c r="AK14" s="56"/>
      <c r="AL14" s="15" t="s">
        <v>1</v>
      </c>
      <c r="AM14" s="35">
        <v>9313.8700000000008</v>
      </c>
      <c r="AN14" s="48">
        <v>79.349999999999994</v>
      </c>
      <c r="AO14" s="35">
        <f t="shared" si="20"/>
        <v>6348</v>
      </c>
      <c r="AP14" s="35">
        <f t="shared" si="21"/>
        <v>7934.9999999999991</v>
      </c>
      <c r="AQ14" s="35">
        <f t="shared" si="22"/>
        <v>15661.87</v>
      </c>
      <c r="AR14" s="35">
        <f t="shared" si="23"/>
        <v>17248.87</v>
      </c>
      <c r="AU14" s="35"/>
      <c r="AV14" s="38">
        <f t="shared" si="8"/>
        <v>0</v>
      </c>
      <c r="AW14" s="7">
        <f t="shared" si="9"/>
        <v>0</v>
      </c>
      <c r="AX14" s="48"/>
      <c r="AY14" s="38">
        <f t="shared" si="10"/>
        <v>0</v>
      </c>
      <c r="AZ14" s="37">
        <f t="shared" si="11"/>
        <v>0</v>
      </c>
    </row>
    <row r="15" spans="1:52" ht="15.75" customHeight="1">
      <c r="A15" s="56"/>
      <c r="B15" s="15" t="s">
        <v>0</v>
      </c>
      <c r="C15" s="35">
        <v>7921.48</v>
      </c>
      <c r="D15" s="48">
        <v>67.47</v>
      </c>
      <c r="E15" s="35">
        <f t="shared" si="12"/>
        <v>5397.6</v>
      </c>
      <c r="F15" s="35">
        <f t="shared" si="13"/>
        <v>6747</v>
      </c>
      <c r="G15" s="35">
        <f t="shared" si="14"/>
        <v>13319.08</v>
      </c>
      <c r="H15" s="35">
        <f t="shared" si="15"/>
        <v>14668.48</v>
      </c>
      <c r="K15" s="35"/>
      <c r="L15" s="38">
        <f t="shared" si="0"/>
        <v>0</v>
      </c>
      <c r="M15" s="7">
        <f t="shared" si="1"/>
        <v>0</v>
      </c>
      <c r="N15" s="48"/>
      <c r="O15" s="38">
        <f t="shared" si="2"/>
        <v>0</v>
      </c>
      <c r="P15" s="37">
        <f t="shared" si="3"/>
        <v>0</v>
      </c>
      <c r="S15" s="56"/>
      <c r="T15" s="15" t="s">
        <v>0</v>
      </c>
      <c r="U15" s="35">
        <v>8422.1299999999992</v>
      </c>
      <c r="V15" s="48">
        <v>71.73</v>
      </c>
      <c r="W15" s="35">
        <f t="shared" si="16"/>
        <v>5738.4000000000005</v>
      </c>
      <c r="X15" s="35">
        <f t="shared" si="17"/>
        <v>7173</v>
      </c>
      <c r="Y15" s="35">
        <f t="shared" si="18"/>
        <v>14160.529999999999</v>
      </c>
      <c r="Z15" s="35">
        <f t="shared" si="19"/>
        <v>15595.13</v>
      </c>
      <c r="AC15" s="35"/>
      <c r="AD15" s="38">
        <f t="shared" si="4"/>
        <v>0</v>
      </c>
      <c r="AE15" s="7">
        <f t="shared" si="5"/>
        <v>0</v>
      </c>
      <c r="AF15" s="48"/>
      <c r="AG15" s="38">
        <f t="shared" si="6"/>
        <v>0</v>
      </c>
      <c r="AH15" s="37">
        <f t="shared" si="7"/>
        <v>0</v>
      </c>
      <c r="AK15" s="56"/>
      <c r="AL15" s="15" t="s">
        <v>0</v>
      </c>
      <c r="AM15" s="35">
        <v>9118.7900000000009</v>
      </c>
      <c r="AN15" s="48">
        <v>77.67</v>
      </c>
      <c r="AO15" s="35">
        <f t="shared" si="20"/>
        <v>6213.6</v>
      </c>
      <c r="AP15" s="35">
        <f t="shared" si="21"/>
        <v>7767</v>
      </c>
      <c r="AQ15" s="35">
        <f t="shared" si="22"/>
        <v>15332.390000000001</v>
      </c>
      <c r="AR15" s="35">
        <f t="shared" si="23"/>
        <v>16885.79</v>
      </c>
      <c r="AU15" s="35"/>
      <c r="AV15" s="38">
        <f t="shared" si="8"/>
        <v>0</v>
      </c>
      <c r="AW15" s="7">
        <f t="shared" si="9"/>
        <v>0</v>
      </c>
      <c r="AX15" s="48"/>
      <c r="AY15" s="38">
        <f t="shared" si="10"/>
        <v>0</v>
      </c>
      <c r="AZ15" s="37">
        <f t="shared" si="11"/>
        <v>0</v>
      </c>
    </row>
    <row r="16" spans="1:52" ht="15.75" customHeight="1">
      <c r="A16" s="56" t="s">
        <v>11</v>
      </c>
      <c r="B16" s="15" t="s">
        <v>31</v>
      </c>
      <c r="C16" s="35">
        <v>7348.12</v>
      </c>
      <c r="D16" s="48">
        <v>62.59</v>
      </c>
      <c r="E16" s="35">
        <f t="shared" si="12"/>
        <v>5007.2000000000007</v>
      </c>
      <c r="F16" s="35">
        <f t="shared" si="13"/>
        <v>6259</v>
      </c>
      <c r="G16" s="35">
        <f t="shared" si="14"/>
        <v>12355.32</v>
      </c>
      <c r="H16" s="35">
        <f t="shared" si="15"/>
        <v>13607.119999999999</v>
      </c>
      <c r="K16" s="35"/>
      <c r="L16" s="38">
        <f t="shared" si="0"/>
        <v>0</v>
      </c>
      <c r="M16" s="7">
        <f t="shared" si="1"/>
        <v>0</v>
      </c>
      <c r="N16" s="48"/>
      <c r="O16" s="38">
        <f t="shared" si="2"/>
        <v>0</v>
      </c>
      <c r="P16" s="37">
        <f t="shared" si="3"/>
        <v>0</v>
      </c>
      <c r="S16" s="56" t="s">
        <v>11</v>
      </c>
      <c r="T16" s="15" t="s">
        <v>31</v>
      </c>
      <c r="U16" s="35">
        <v>7819.16</v>
      </c>
      <c r="V16" s="48">
        <v>66.61</v>
      </c>
      <c r="W16" s="35">
        <f t="shared" si="16"/>
        <v>5328.8</v>
      </c>
      <c r="X16" s="35">
        <f t="shared" si="17"/>
        <v>6661</v>
      </c>
      <c r="Y16" s="35">
        <f t="shared" si="18"/>
        <v>13147.96</v>
      </c>
      <c r="Z16" s="35">
        <f t="shared" si="19"/>
        <v>14480.16</v>
      </c>
      <c r="AC16" s="35"/>
      <c r="AD16" s="38">
        <f t="shared" si="4"/>
        <v>0</v>
      </c>
      <c r="AE16" s="7">
        <f t="shared" si="5"/>
        <v>0</v>
      </c>
      <c r="AF16" s="48"/>
      <c r="AG16" s="38">
        <f t="shared" si="6"/>
        <v>0</v>
      </c>
      <c r="AH16" s="37">
        <f t="shared" si="7"/>
        <v>0</v>
      </c>
      <c r="AK16" s="56" t="s">
        <v>11</v>
      </c>
      <c r="AL16" s="15" t="s">
        <v>31</v>
      </c>
      <c r="AM16" s="35">
        <v>8289.7099999999991</v>
      </c>
      <c r="AN16" s="48">
        <v>70.61</v>
      </c>
      <c r="AO16" s="35">
        <f t="shared" si="20"/>
        <v>5648.8</v>
      </c>
      <c r="AP16" s="35">
        <f t="shared" si="21"/>
        <v>7061</v>
      </c>
      <c r="AQ16" s="35">
        <f t="shared" si="22"/>
        <v>13938.509999999998</v>
      </c>
      <c r="AR16" s="35">
        <f t="shared" si="23"/>
        <v>15350.71</v>
      </c>
      <c r="AU16" s="35"/>
      <c r="AV16" s="38">
        <f t="shared" si="8"/>
        <v>0</v>
      </c>
      <c r="AW16" s="7">
        <f t="shared" si="9"/>
        <v>0</v>
      </c>
      <c r="AX16" s="48"/>
      <c r="AY16" s="38">
        <f t="shared" si="10"/>
        <v>0</v>
      </c>
      <c r="AZ16" s="37">
        <f t="shared" si="11"/>
        <v>0</v>
      </c>
    </row>
    <row r="17" spans="1:52" ht="15.75" customHeight="1">
      <c r="A17" s="56"/>
      <c r="B17" s="15" t="s">
        <v>30</v>
      </c>
      <c r="C17" s="35">
        <v>7092.29</v>
      </c>
      <c r="D17" s="48">
        <v>60.42</v>
      </c>
      <c r="E17" s="35">
        <f t="shared" si="12"/>
        <v>4833.6000000000004</v>
      </c>
      <c r="F17" s="35">
        <f t="shared" si="13"/>
        <v>6042</v>
      </c>
      <c r="G17" s="35">
        <f t="shared" si="14"/>
        <v>11925.89</v>
      </c>
      <c r="H17" s="35">
        <f t="shared" si="15"/>
        <v>13134.29</v>
      </c>
      <c r="K17" s="35"/>
      <c r="L17" s="38">
        <f t="shared" si="0"/>
        <v>0</v>
      </c>
      <c r="M17" s="7">
        <f t="shared" si="1"/>
        <v>0</v>
      </c>
      <c r="N17" s="48"/>
      <c r="O17" s="38">
        <f t="shared" si="2"/>
        <v>0</v>
      </c>
      <c r="P17" s="37">
        <f t="shared" si="3"/>
        <v>0</v>
      </c>
      <c r="S17" s="56"/>
      <c r="T17" s="15" t="s">
        <v>30</v>
      </c>
      <c r="U17" s="35">
        <v>7518.23</v>
      </c>
      <c r="V17" s="48">
        <v>64.05</v>
      </c>
      <c r="W17" s="35">
        <f t="shared" si="16"/>
        <v>5124</v>
      </c>
      <c r="X17" s="35">
        <f t="shared" si="17"/>
        <v>6405</v>
      </c>
      <c r="Y17" s="35">
        <f t="shared" si="18"/>
        <v>12642.23</v>
      </c>
      <c r="Z17" s="35">
        <f t="shared" si="19"/>
        <v>13923.23</v>
      </c>
      <c r="AC17" s="35"/>
      <c r="AD17" s="38">
        <f t="shared" si="4"/>
        <v>0</v>
      </c>
      <c r="AE17" s="7">
        <f t="shared" si="5"/>
        <v>0</v>
      </c>
      <c r="AF17" s="48"/>
      <c r="AG17" s="38">
        <f t="shared" si="6"/>
        <v>0</v>
      </c>
      <c r="AH17" s="37">
        <f t="shared" si="7"/>
        <v>0</v>
      </c>
      <c r="AK17" s="56"/>
      <c r="AL17" s="15" t="s">
        <v>30</v>
      </c>
      <c r="AM17" s="35">
        <v>7954.97</v>
      </c>
      <c r="AN17" s="48">
        <v>67.77</v>
      </c>
      <c r="AO17" s="35">
        <f t="shared" si="20"/>
        <v>5421.5999999999995</v>
      </c>
      <c r="AP17" s="35">
        <f t="shared" si="21"/>
        <v>6777</v>
      </c>
      <c r="AQ17" s="35">
        <f t="shared" si="22"/>
        <v>13376.57</v>
      </c>
      <c r="AR17" s="35">
        <f t="shared" si="23"/>
        <v>14731.970000000001</v>
      </c>
      <c r="AU17" s="35"/>
      <c r="AV17" s="38">
        <f t="shared" si="8"/>
        <v>0</v>
      </c>
      <c r="AW17" s="7">
        <f t="shared" si="9"/>
        <v>0</v>
      </c>
      <c r="AX17" s="48"/>
      <c r="AY17" s="38">
        <f t="shared" si="10"/>
        <v>0</v>
      </c>
      <c r="AZ17" s="37">
        <f t="shared" si="11"/>
        <v>0</v>
      </c>
    </row>
    <row r="18" spans="1:52" ht="15.75" customHeight="1">
      <c r="A18" s="56"/>
      <c r="B18" s="15" t="s">
        <v>29</v>
      </c>
      <c r="C18" s="35">
        <v>6845.88</v>
      </c>
      <c r="D18" s="48">
        <v>58.32</v>
      </c>
      <c r="E18" s="35">
        <f t="shared" si="12"/>
        <v>4665.6000000000004</v>
      </c>
      <c r="F18" s="35">
        <f t="shared" si="13"/>
        <v>5832</v>
      </c>
      <c r="G18" s="35">
        <f t="shared" si="14"/>
        <v>11511.48</v>
      </c>
      <c r="H18" s="35">
        <f t="shared" si="15"/>
        <v>12677.880000000001</v>
      </c>
      <c r="K18" s="35"/>
      <c r="L18" s="38">
        <f t="shared" si="0"/>
        <v>0</v>
      </c>
      <c r="M18" s="7">
        <f t="shared" si="1"/>
        <v>0</v>
      </c>
      <c r="N18" s="48"/>
      <c r="O18" s="38">
        <f t="shared" si="2"/>
        <v>0</v>
      </c>
      <c r="P18" s="37">
        <f t="shared" si="3"/>
        <v>0</v>
      </c>
      <c r="S18" s="56"/>
      <c r="T18" s="15" t="s">
        <v>29</v>
      </c>
      <c r="U18" s="35">
        <v>7228.72</v>
      </c>
      <c r="V18" s="48">
        <v>61.59</v>
      </c>
      <c r="W18" s="35">
        <f t="shared" si="16"/>
        <v>4927.2000000000007</v>
      </c>
      <c r="X18" s="35">
        <f t="shared" si="17"/>
        <v>6159</v>
      </c>
      <c r="Y18" s="35">
        <f t="shared" si="18"/>
        <v>12155.920000000002</v>
      </c>
      <c r="Z18" s="35">
        <f t="shared" si="19"/>
        <v>13387.720000000001</v>
      </c>
      <c r="AC18" s="35"/>
      <c r="AD18" s="38">
        <f t="shared" si="4"/>
        <v>0</v>
      </c>
      <c r="AE18" s="7">
        <f t="shared" si="5"/>
        <v>0</v>
      </c>
      <c r="AF18" s="48"/>
      <c r="AG18" s="38">
        <f t="shared" si="6"/>
        <v>0</v>
      </c>
      <c r="AH18" s="37">
        <f t="shared" si="7"/>
        <v>0</v>
      </c>
      <c r="AK18" s="56"/>
      <c r="AL18" s="15" t="s">
        <v>29</v>
      </c>
      <c r="AM18" s="35">
        <v>7634.17</v>
      </c>
      <c r="AN18" s="48">
        <v>65.040000000000006</v>
      </c>
      <c r="AO18" s="35">
        <f t="shared" si="20"/>
        <v>5203.2000000000007</v>
      </c>
      <c r="AP18" s="35">
        <f t="shared" si="21"/>
        <v>6504.0000000000009</v>
      </c>
      <c r="AQ18" s="35">
        <f t="shared" si="22"/>
        <v>12837.37</v>
      </c>
      <c r="AR18" s="35">
        <f t="shared" si="23"/>
        <v>14138.170000000002</v>
      </c>
      <c r="AU18" s="35"/>
      <c r="AV18" s="38">
        <f t="shared" si="8"/>
        <v>0</v>
      </c>
      <c r="AW18" s="7">
        <f t="shared" si="9"/>
        <v>0</v>
      </c>
      <c r="AX18" s="48"/>
      <c r="AY18" s="38">
        <f t="shared" si="10"/>
        <v>0</v>
      </c>
      <c r="AZ18" s="37">
        <f t="shared" si="11"/>
        <v>0</v>
      </c>
    </row>
    <row r="19" spans="1:52" ht="15.75" customHeight="1">
      <c r="A19" s="56"/>
      <c r="B19" s="15" t="s">
        <v>2</v>
      </c>
      <c r="C19" s="35">
        <v>6608.34</v>
      </c>
      <c r="D19" s="48">
        <v>56.29</v>
      </c>
      <c r="E19" s="35">
        <f t="shared" si="12"/>
        <v>4503.2</v>
      </c>
      <c r="F19" s="35">
        <f t="shared" si="13"/>
        <v>5629</v>
      </c>
      <c r="G19" s="35">
        <f t="shared" si="14"/>
        <v>11111.54</v>
      </c>
      <c r="H19" s="35">
        <f t="shared" si="15"/>
        <v>12237.34</v>
      </c>
      <c r="K19" s="35"/>
      <c r="L19" s="38">
        <f t="shared" si="0"/>
        <v>0</v>
      </c>
      <c r="M19" s="7">
        <f t="shared" si="1"/>
        <v>0</v>
      </c>
      <c r="N19" s="48"/>
      <c r="O19" s="38">
        <f t="shared" si="2"/>
        <v>0</v>
      </c>
      <c r="P19" s="37">
        <f t="shared" si="3"/>
        <v>0</v>
      </c>
      <c r="S19" s="56"/>
      <c r="T19" s="15" t="s">
        <v>2</v>
      </c>
      <c r="U19" s="35">
        <v>6951.81</v>
      </c>
      <c r="V19" s="48">
        <v>59.21</v>
      </c>
      <c r="W19" s="35">
        <f t="shared" si="16"/>
        <v>4736.8</v>
      </c>
      <c r="X19" s="35">
        <f t="shared" si="17"/>
        <v>5921</v>
      </c>
      <c r="Y19" s="35">
        <f t="shared" si="18"/>
        <v>11688.61</v>
      </c>
      <c r="Z19" s="35">
        <f t="shared" si="19"/>
        <v>12872.810000000001</v>
      </c>
      <c r="AC19" s="35"/>
      <c r="AD19" s="38">
        <f t="shared" si="4"/>
        <v>0</v>
      </c>
      <c r="AE19" s="7">
        <f t="shared" si="5"/>
        <v>0</v>
      </c>
      <c r="AF19" s="48"/>
      <c r="AG19" s="38">
        <f t="shared" si="6"/>
        <v>0</v>
      </c>
      <c r="AH19" s="37">
        <f t="shared" si="7"/>
        <v>0</v>
      </c>
      <c r="AK19" s="56"/>
      <c r="AL19" s="15" t="s">
        <v>2</v>
      </c>
      <c r="AM19" s="35">
        <v>7327.3</v>
      </c>
      <c r="AN19" s="48">
        <v>62.41</v>
      </c>
      <c r="AO19" s="35">
        <f t="shared" si="20"/>
        <v>4992.7999999999993</v>
      </c>
      <c r="AP19" s="35">
        <f t="shared" si="21"/>
        <v>6241</v>
      </c>
      <c r="AQ19" s="35">
        <f t="shared" si="22"/>
        <v>12320.099999999999</v>
      </c>
      <c r="AR19" s="35">
        <f t="shared" si="23"/>
        <v>13568.3</v>
      </c>
      <c r="AU19" s="35"/>
      <c r="AV19" s="38">
        <f t="shared" si="8"/>
        <v>0</v>
      </c>
      <c r="AW19" s="7">
        <f t="shared" si="9"/>
        <v>0</v>
      </c>
      <c r="AX19" s="48"/>
      <c r="AY19" s="38">
        <f t="shared" si="10"/>
        <v>0</v>
      </c>
      <c r="AZ19" s="37">
        <f t="shared" si="11"/>
        <v>0</v>
      </c>
    </row>
    <row r="20" spans="1:52" ht="15.75" customHeight="1">
      <c r="A20" s="56"/>
      <c r="B20" s="15" t="s">
        <v>1</v>
      </c>
      <c r="C20" s="35">
        <v>6378.1</v>
      </c>
      <c r="D20" s="48">
        <v>54.34</v>
      </c>
      <c r="E20" s="35">
        <f t="shared" si="12"/>
        <v>4347.2000000000007</v>
      </c>
      <c r="F20" s="35">
        <f t="shared" si="13"/>
        <v>5434</v>
      </c>
      <c r="G20" s="35">
        <f t="shared" si="14"/>
        <v>10725.300000000001</v>
      </c>
      <c r="H20" s="35">
        <f t="shared" si="15"/>
        <v>11812.1</v>
      </c>
      <c r="K20" s="35"/>
      <c r="L20" s="38">
        <f t="shared" si="0"/>
        <v>0</v>
      </c>
      <c r="M20" s="7">
        <f t="shared" si="1"/>
        <v>0</v>
      </c>
      <c r="N20" s="48"/>
      <c r="O20" s="38">
        <f t="shared" si="2"/>
        <v>0</v>
      </c>
      <c r="P20" s="37">
        <f t="shared" si="3"/>
        <v>0</v>
      </c>
      <c r="S20" s="56"/>
      <c r="T20" s="15" t="s">
        <v>1</v>
      </c>
      <c r="U20" s="35">
        <v>6683.7</v>
      </c>
      <c r="V20" s="48">
        <v>56.94</v>
      </c>
      <c r="W20" s="35">
        <f t="shared" si="16"/>
        <v>4555.2</v>
      </c>
      <c r="X20" s="35">
        <f t="shared" si="17"/>
        <v>5694</v>
      </c>
      <c r="Y20" s="35">
        <f t="shared" si="18"/>
        <v>11238.9</v>
      </c>
      <c r="Z20" s="35">
        <f t="shared" si="19"/>
        <v>12377.7</v>
      </c>
      <c r="AC20" s="35"/>
      <c r="AD20" s="38">
        <f t="shared" si="4"/>
        <v>0</v>
      </c>
      <c r="AE20" s="7">
        <f t="shared" si="5"/>
        <v>0</v>
      </c>
      <c r="AF20" s="48"/>
      <c r="AG20" s="38">
        <f t="shared" si="6"/>
        <v>0</v>
      </c>
      <c r="AH20" s="37">
        <f t="shared" si="7"/>
        <v>0</v>
      </c>
      <c r="AK20" s="56"/>
      <c r="AL20" s="15" t="s">
        <v>1</v>
      </c>
      <c r="AM20" s="35">
        <v>7031.4</v>
      </c>
      <c r="AN20" s="48">
        <v>59.9</v>
      </c>
      <c r="AO20" s="35">
        <f t="shared" si="20"/>
        <v>4792</v>
      </c>
      <c r="AP20" s="35">
        <f t="shared" si="21"/>
        <v>5990</v>
      </c>
      <c r="AQ20" s="35">
        <f t="shared" si="22"/>
        <v>11823.4</v>
      </c>
      <c r="AR20" s="35">
        <f t="shared" si="23"/>
        <v>13021.4</v>
      </c>
      <c r="AU20" s="35"/>
      <c r="AV20" s="38">
        <f t="shared" si="8"/>
        <v>0</v>
      </c>
      <c r="AW20" s="7">
        <f t="shared" si="9"/>
        <v>0</v>
      </c>
      <c r="AX20" s="48"/>
      <c r="AY20" s="38">
        <f t="shared" si="10"/>
        <v>0</v>
      </c>
      <c r="AZ20" s="37">
        <f t="shared" si="11"/>
        <v>0</v>
      </c>
    </row>
    <row r="21" spans="1:52" ht="15.75" customHeight="1">
      <c r="A21" s="56"/>
      <c r="B21" s="15" t="s">
        <v>0</v>
      </c>
      <c r="C21" s="35">
        <v>6156.64</v>
      </c>
      <c r="D21" s="48">
        <v>52.45</v>
      </c>
      <c r="E21" s="35">
        <f t="shared" si="12"/>
        <v>4196</v>
      </c>
      <c r="F21" s="35">
        <f t="shared" si="13"/>
        <v>5245</v>
      </c>
      <c r="G21" s="35">
        <f t="shared" si="14"/>
        <v>10352.64</v>
      </c>
      <c r="H21" s="35">
        <f t="shared" si="15"/>
        <v>11401.64</v>
      </c>
      <c r="K21" s="35"/>
      <c r="L21" s="38">
        <f t="shared" si="0"/>
        <v>0</v>
      </c>
      <c r="M21" s="7">
        <f t="shared" si="1"/>
        <v>0</v>
      </c>
      <c r="N21" s="48"/>
      <c r="O21" s="38">
        <f t="shared" si="2"/>
        <v>0</v>
      </c>
      <c r="P21" s="37">
        <f t="shared" si="3"/>
        <v>0</v>
      </c>
      <c r="S21" s="56"/>
      <c r="T21" s="15" t="s">
        <v>0</v>
      </c>
      <c r="U21" s="35">
        <v>6426.63</v>
      </c>
      <c r="V21" s="48">
        <v>54.75</v>
      </c>
      <c r="W21" s="35">
        <f t="shared" si="16"/>
        <v>4380</v>
      </c>
      <c r="X21" s="35">
        <f t="shared" si="17"/>
        <v>5475</v>
      </c>
      <c r="Y21" s="35">
        <f t="shared" si="18"/>
        <v>10806.630000000001</v>
      </c>
      <c r="Z21" s="35">
        <f t="shared" si="19"/>
        <v>11901.630000000001</v>
      </c>
      <c r="AC21" s="35"/>
      <c r="AD21" s="38">
        <f t="shared" si="4"/>
        <v>0</v>
      </c>
      <c r="AE21" s="7">
        <f t="shared" si="5"/>
        <v>0</v>
      </c>
      <c r="AF21" s="48"/>
      <c r="AG21" s="38">
        <f t="shared" si="6"/>
        <v>0</v>
      </c>
      <c r="AH21" s="37">
        <f t="shared" si="7"/>
        <v>0</v>
      </c>
      <c r="AK21" s="56"/>
      <c r="AL21" s="15" t="s">
        <v>0</v>
      </c>
      <c r="AM21" s="35">
        <v>6747.55</v>
      </c>
      <c r="AN21" s="48">
        <v>57.49</v>
      </c>
      <c r="AO21" s="35">
        <f t="shared" si="20"/>
        <v>4599.2</v>
      </c>
      <c r="AP21" s="35">
        <f t="shared" si="21"/>
        <v>5749</v>
      </c>
      <c r="AQ21" s="35">
        <f t="shared" si="22"/>
        <v>11346.75</v>
      </c>
      <c r="AR21" s="35">
        <f t="shared" si="23"/>
        <v>12496.55</v>
      </c>
      <c r="AU21" s="35"/>
      <c r="AV21" s="38">
        <f t="shared" si="8"/>
        <v>0</v>
      </c>
      <c r="AW21" s="7">
        <f t="shared" si="9"/>
        <v>0</v>
      </c>
      <c r="AX21" s="48"/>
      <c r="AY21" s="38">
        <f t="shared" si="10"/>
        <v>0</v>
      </c>
      <c r="AZ21" s="37">
        <f t="shared" si="11"/>
        <v>0</v>
      </c>
    </row>
    <row r="22" spans="1:52" ht="15.75" customHeight="1">
      <c r="A22" s="56" t="s">
        <v>12</v>
      </c>
      <c r="B22" s="15" t="s">
        <v>30</v>
      </c>
      <c r="C22" s="35">
        <v>5711.66</v>
      </c>
      <c r="D22" s="48">
        <v>48.65</v>
      </c>
      <c r="E22" s="35">
        <f t="shared" si="12"/>
        <v>3892</v>
      </c>
      <c r="F22" s="35">
        <f t="shared" si="13"/>
        <v>4865</v>
      </c>
      <c r="G22" s="35">
        <f t="shared" si="14"/>
        <v>9603.66</v>
      </c>
      <c r="H22" s="35">
        <f t="shared" si="15"/>
        <v>10576.66</v>
      </c>
      <c r="K22" s="35"/>
      <c r="L22" s="38">
        <f t="shared" si="0"/>
        <v>0</v>
      </c>
      <c r="M22" s="7">
        <f t="shared" si="1"/>
        <v>0</v>
      </c>
      <c r="N22" s="48"/>
      <c r="O22" s="38">
        <f t="shared" si="2"/>
        <v>0</v>
      </c>
      <c r="P22" s="37">
        <f t="shared" si="3"/>
        <v>0</v>
      </c>
      <c r="S22" s="56" t="s">
        <v>12</v>
      </c>
      <c r="T22" s="15" t="s">
        <v>30</v>
      </c>
      <c r="U22" s="35">
        <v>5967.73</v>
      </c>
      <c r="V22" s="48">
        <v>50.83</v>
      </c>
      <c r="W22" s="35">
        <f t="shared" si="16"/>
        <v>4066.3999999999996</v>
      </c>
      <c r="X22" s="35">
        <f t="shared" si="17"/>
        <v>5083</v>
      </c>
      <c r="Y22" s="35">
        <f t="shared" si="18"/>
        <v>10034.129999999999</v>
      </c>
      <c r="Z22" s="35">
        <f t="shared" si="19"/>
        <v>11050.73</v>
      </c>
      <c r="AC22" s="35"/>
      <c r="AD22" s="38">
        <f t="shared" si="4"/>
        <v>0</v>
      </c>
      <c r="AE22" s="7">
        <f t="shared" si="5"/>
        <v>0</v>
      </c>
      <c r="AF22" s="48"/>
      <c r="AG22" s="38">
        <f t="shared" si="6"/>
        <v>0</v>
      </c>
      <c r="AH22" s="37">
        <f t="shared" si="7"/>
        <v>0</v>
      </c>
      <c r="AK22" s="56" t="s">
        <v>12</v>
      </c>
      <c r="AL22" s="15" t="s">
        <v>30</v>
      </c>
      <c r="AM22" s="35">
        <v>6134.5</v>
      </c>
      <c r="AN22" s="48">
        <v>52.26</v>
      </c>
      <c r="AO22" s="35">
        <f t="shared" si="20"/>
        <v>4180.8</v>
      </c>
      <c r="AP22" s="35">
        <f t="shared" si="21"/>
        <v>5226</v>
      </c>
      <c r="AQ22" s="35">
        <f t="shared" si="22"/>
        <v>10315.299999999999</v>
      </c>
      <c r="AR22" s="35">
        <f t="shared" si="23"/>
        <v>11360.5</v>
      </c>
      <c r="AU22" s="35"/>
      <c r="AV22" s="38">
        <f t="shared" si="8"/>
        <v>0</v>
      </c>
      <c r="AW22" s="7">
        <f t="shared" si="9"/>
        <v>0</v>
      </c>
      <c r="AX22" s="48"/>
      <c r="AY22" s="38">
        <f t="shared" si="10"/>
        <v>0</v>
      </c>
      <c r="AZ22" s="37">
        <f t="shared" si="11"/>
        <v>0</v>
      </c>
    </row>
    <row r="23" spans="1:52">
      <c r="A23" s="56"/>
      <c r="B23" s="15" t="s">
        <v>29</v>
      </c>
      <c r="C23" s="35">
        <v>5513.13</v>
      </c>
      <c r="D23" s="48">
        <v>46.96</v>
      </c>
      <c r="E23" s="35">
        <f t="shared" si="12"/>
        <v>3756.8</v>
      </c>
      <c r="F23" s="35">
        <f t="shared" si="13"/>
        <v>4696</v>
      </c>
      <c r="G23" s="35">
        <f t="shared" si="14"/>
        <v>9269.93</v>
      </c>
      <c r="H23" s="35">
        <f t="shared" si="15"/>
        <v>10209.130000000001</v>
      </c>
      <c r="K23" s="35"/>
      <c r="L23" s="38">
        <f t="shared" si="0"/>
        <v>0</v>
      </c>
      <c r="M23" s="7">
        <f t="shared" si="1"/>
        <v>0</v>
      </c>
      <c r="N23" s="48"/>
      <c r="O23" s="38">
        <f t="shared" si="2"/>
        <v>0</v>
      </c>
      <c r="P23" s="37">
        <f t="shared" si="3"/>
        <v>0</v>
      </c>
      <c r="S23" s="56"/>
      <c r="T23" s="15" t="s">
        <v>29</v>
      </c>
      <c r="U23" s="35">
        <v>5737.7</v>
      </c>
      <c r="V23" s="48">
        <v>48.88</v>
      </c>
      <c r="W23" s="35">
        <f t="shared" si="16"/>
        <v>3910.4</v>
      </c>
      <c r="X23" s="35">
        <f t="shared" si="17"/>
        <v>4888</v>
      </c>
      <c r="Y23" s="35">
        <f t="shared" si="18"/>
        <v>9648.1</v>
      </c>
      <c r="Z23" s="35">
        <f t="shared" si="19"/>
        <v>10625.7</v>
      </c>
      <c r="AC23" s="35"/>
      <c r="AD23" s="38">
        <f t="shared" si="4"/>
        <v>0</v>
      </c>
      <c r="AE23" s="7">
        <f t="shared" si="5"/>
        <v>0</v>
      </c>
      <c r="AF23" s="48"/>
      <c r="AG23" s="38">
        <f t="shared" si="6"/>
        <v>0</v>
      </c>
      <c r="AH23" s="37">
        <f t="shared" si="7"/>
        <v>0</v>
      </c>
      <c r="AK23" s="56"/>
      <c r="AL23" s="15" t="s">
        <v>29</v>
      </c>
      <c r="AM23" s="35">
        <v>5898.55</v>
      </c>
      <c r="AN23" s="48">
        <v>50.25</v>
      </c>
      <c r="AO23" s="35">
        <f t="shared" si="20"/>
        <v>4020</v>
      </c>
      <c r="AP23" s="35">
        <f t="shared" si="21"/>
        <v>5025</v>
      </c>
      <c r="AQ23" s="35">
        <f t="shared" si="22"/>
        <v>9918.5499999999993</v>
      </c>
      <c r="AR23" s="35">
        <f t="shared" si="23"/>
        <v>10923.55</v>
      </c>
      <c r="AU23" s="35"/>
      <c r="AV23" s="38">
        <f t="shared" si="8"/>
        <v>0</v>
      </c>
      <c r="AW23" s="7">
        <f t="shared" si="9"/>
        <v>0</v>
      </c>
      <c r="AX23" s="48"/>
      <c r="AY23" s="38">
        <f t="shared" si="10"/>
        <v>0</v>
      </c>
      <c r="AZ23" s="37">
        <f t="shared" si="11"/>
        <v>0</v>
      </c>
    </row>
    <row r="24" spans="1:52" ht="15.75" customHeight="1">
      <c r="A24" s="56"/>
      <c r="B24" s="15" t="s">
        <v>2</v>
      </c>
      <c r="C24" s="35">
        <v>5321.38</v>
      </c>
      <c r="D24" s="48">
        <v>45.33</v>
      </c>
      <c r="E24" s="35">
        <f t="shared" si="12"/>
        <v>3626.3999999999996</v>
      </c>
      <c r="F24" s="35">
        <f t="shared" si="13"/>
        <v>4533</v>
      </c>
      <c r="G24" s="35">
        <f t="shared" si="14"/>
        <v>8947.7799999999988</v>
      </c>
      <c r="H24" s="35">
        <f t="shared" si="15"/>
        <v>9854.380000000001</v>
      </c>
      <c r="K24" s="35"/>
      <c r="L24" s="38">
        <f t="shared" si="0"/>
        <v>0</v>
      </c>
      <c r="M24" s="7">
        <f t="shared" si="1"/>
        <v>0</v>
      </c>
      <c r="N24" s="48"/>
      <c r="O24" s="38">
        <f t="shared" si="2"/>
        <v>0</v>
      </c>
      <c r="P24" s="37">
        <f t="shared" si="3"/>
        <v>0</v>
      </c>
      <c r="S24" s="56"/>
      <c r="T24" s="15" t="s">
        <v>2</v>
      </c>
      <c r="U24" s="35">
        <v>5517.02</v>
      </c>
      <c r="V24" s="48">
        <v>47</v>
      </c>
      <c r="W24" s="35">
        <f t="shared" si="16"/>
        <v>3760</v>
      </c>
      <c r="X24" s="35">
        <f t="shared" si="17"/>
        <v>4700</v>
      </c>
      <c r="Y24" s="35">
        <f t="shared" si="18"/>
        <v>9277.02</v>
      </c>
      <c r="Z24" s="35">
        <f t="shared" si="19"/>
        <v>10217.02</v>
      </c>
      <c r="AC24" s="35"/>
      <c r="AD24" s="38">
        <f t="shared" si="4"/>
        <v>0</v>
      </c>
      <c r="AE24" s="7">
        <f t="shared" si="5"/>
        <v>0</v>
      </c>
      <c r="AF24" s="48"/>
      <c r="AG24" s="38">
        <f t="shared" si="6"/>
        <v>0</v>
      </c>
      <c r="AH24" s="37">
        <f t="shared" si="7"/>
        <v>0</v>
      </c>
      <c r="AK24" s="56"/>
      <c r="AL24" s="15" t="s">
        <v>2</v>
      </c>
      <c r="AM24" s="35">
        <v>5671.42</v>
      </c>
      <c r="AN24" s="48">
        <v>48.32</v>
      </c>
      <c r="AO24" s="35">
        <f t="shared" si="20"/>
        <v>3865.6</v>
      </c>
      <c r="AP24" s="35">
        <f t="shared" si="21"/>
        <v>4832</v>
      </c>
      <c r="AQ24" s="35">
        <f t="shared" si="22"/>
        <v>9537.02</v>
      </c>
      <c r="AR24" s="35">
        <f t="shared" si="23"/>
        <v>10503.42</v>
      </c>
      <c r="AU24" s="35"/>
      <c r="AV24" s="38">
        <f t="shared" si="8"/>
        <v>0</v>
      </c>
      <c r="AW24" s="7">
        <f t="shared" si="9"/>
        <v>0</v>
      </c>
      <c r="AX24" s="48"/>
      <c r="AY24" s="38">
        <f t="shared" si="10"/>
        <v>0</v>
      </c>
      <c r="AZ24" s="37">
        <f t="shared" si="11"/>
        <v>0</v>
      </c>
    </row>
    <row r="25" spans="1:52" ht="15.75" customHeight="1">
      <c r="A25" s="56"/>
      <c r="B25" s="15" t="s">
        <v>1</v>
      </c>
      <c r="C25" s="35">
        <v>5136.95</v>
      </c>
      <c r="D25" s="48">
        <v>43.75</v>
      </c>
      <c r="E25" s="35">
        <f t="shared" si="12"/>
        <v>3500</v>
      </c>
      <c r="F25" s="35">
        <f t="shared" si="13"/>
        <v>4375</v>
      </c>
      <c r="G25" s="35">
        <f t="shared" si="14"/>
        <v>8636.9500000000007</v>
      </c>
      <c r="H25" s="35">
        <f t="shared" si="15"/>
        <v>9511.9500000000007</v>
      </c>
      <c r="K25" s="35"/>
      <c r="L25" s="38">
        <f t="shared" si="0"/>
        <v>0</v>
      </c>
      <c r="M25" s="7">
        <f t="shared" si="1"/>
        <v>0</v>
      </c>
      <c r="N25" s="48"/>
      <c r="O25" s="38">
        <f t="shared" si="2"/>
        <v>0</v>
      </c>
      <c r="P25" s="37">
        <f t="shared" si="3"/>
        <v>0</v>
      </c>
      <c r="S25" s="56"/>
      <c r="T25" s="15" t="s">
        <v>1</v>
      </c>
      <c r="U25" s="35">
        <v>5305.06</v>
      </c>
      <c r="V25" s="48">
        <v>45.19</v>
      </c>
      <c r="W25" s="35">
        <f t="shared" si="16"/>
        <v>3615.2</v>
      </c>
      <c r="X25" s="35">
        <f t="shared" si="17"/>
        <v>4519</v>
      </c>
      <c r="Y25" s="35">
        <f t="shared" si="18"/>
        <v>8920.26</v>
      </c>
      <c r="Z25" s="35">
        <f t="shared" si="19"/>
        <v>9824.0600000000013</v>
      </c>
      <c r="AC25" s="35"/>
      <c r="AD25" s="38">
        <f t="shared" si="4"/>
        <v>0</v>
      </c>
      <c r="AE25" s="7">
        <f t="shared" si="5"/>
        <v>0</v>
      </c>
      <c r="AF25" s="48"/>
      <c r="AG25" s="38">
        <f t="shared" si="6"/>
        <v>0</v>
      </c>
      <c r="AH25" s="37">
        <f t="shared" si="7"/>
        <v>0</v>
      </c>
      <c r="AK25" s="56"/>
      <c r="AL25" s="15" t="s">
        <v>1</v>
      </c>
      <c r="AM25" s="35">
        <v>5454.44</v>
      </c>
      <c r="AN25" s="48">
        <v>46.45</v>
      </c>
      <c r="AO25" s="35">
        <f t="shared" si="20"/>
        <v>3716</v>
      </c>
      <c r="AP25" s="35">
        <f t="shared" si="21"/>
        <v>4645</v>
      </c>
      <c r="AQ25" s="35">
        <f t="shared" si="22"/>
        <v>9170.4399999999987</v>
      </c>
      <c r="AR25" s="35">
        <f t="shared" si="23"/>
        <v>10099.439999999999</v>
      </c>
      <c r="AU25" s="35"/>
      <c r="AV25" s="38">
        <f t="shared" si="8"/>
        <v>0</v>
      </c>
      <c r="AW25" s="7">
        <f t="shared" si="9"/>
        <v>0</v>
      </c>
      <c r="AX25" s="48"/>
      <c r="AY25" s="38">
        <f t="shared" si="10"/>
        <v>0</v>
      </c>
      <c r="AZ25" s="37">
        <f t="shared" si="11"/>
        <v>0</v>
      </c>
    </row>
    <row r="26" spans="1:52" ht="15.75" customHeight="1">
      <c r="A26" s="56"/>
      <c r="B26" s="15" t="s">
        <v>0</v>
      </c>
      <c r="C26" s="35">
        <v>4958.42</v>
      </c>
      <c r="D26" s="48">
        <v>42.23</v>
      </c>
      <c r="E26" s="35">
        <f t="shared" si="12"/>
        <v>3378.3999999999996</v>
      </c>
      <c r="F26" s="35">
        <f t="shared" si="13"/>
        <v>4223</v>
      </c>
      <c r="G26" s="34">
        <f t="shared" si="14"/>
        <v>8336.82</v>
      </c>
      <c r="H26" s="35">
        <f t="shared" si="15"/>
        <v>9181.42</v>
      </c>
      <c r="I26" s="3">
        <f>H26/2</f>
        <v>4590.71</v>
      </c>
      <c r="K26" s="3"/>
      <c r="S26" s="56"/>
      <c r="T26" s="15" t="s">
        <v>0</v>
      </c>
      <c r="U26" s="35">
        <v>5101.21</v>
      </c>
      <c r="V26" s="48">
        <v>43.45</v>
      </c>
      <c r="W26" s="35">
        <f t="shared" si="16"/>
        <v>3476</v>
      </c>
      <c r="X26" s="35">
        <f t="shared" si="17"/>
        <v>4345</v>
      </c>
      <c r="Y26" s="34">
        <f t="shared" si="18"/>
        <v>8577.2099999999991</v>
      </c>
      <c r="Z26" s="35">
        <f t="shared" si="19"/>
        <v>9446.2099999999991</v>
      </c>
      <c r="AC26" s="3"/>
      <c r="AK26" s="56"/>
      <c r="AL26" s="15" t="s">
        <v>0</v>
      </c>
      <c r="AM26" s="35">
        <v>5244</v>
      </c>
      <c r="AN26" s="48">
        <v>44.67</v>
      </c>
      <c r="AO26" s="35">
        <f t="shared" si="20"/>
        <v>3573.6000000000004</v>
      </c>
      <c r="AP26" s="35">
        <f t="shared" si="21"/>
        <v>4467</v>
      </c>
      <c r="AQ26" s="34">
        <f t="shared" si="22"/>
        <v>8817.6</v>
      </c>
      <c r="AR26" s="35">
        <f t="shared" si="23"/>
        <v>9711</v>
      </c>
      <c r="AU26" s="3"/>
    </row>
    <row r="27" spans="1:52" ht="15.75" customHeight="1"/>
    <row r="28" spans="1:52" ht="15.75" customHeight="1"/>
    <row r="29" spans="1:52" ht="15.75" customHeight="1">
      <c r="A29" s="57" t="s">
        <v>28</v>
      </c>
      <c r="B29" s="57"/>
      <c r="C29" s="57"/>
      <c r="D29" s="57"/>
      <c r="E29" s="57"/>
      <c r="F29" s="57"/>
      <c r="G29" s="57"/>
      <c r="H29" s="57"/>
      <c r="S29" s="57" t="s">
        <v>27</v>
      </c>
      <c r="T29" s="57"/>
      <c r="U29" s="57"/>
      <c r="V29" s="57"/>
      <c r="W29" s="57"/>
      <c r="X29" s="57"/>
      <c r="Y29" s="57"/>
      <c r="Z29" s="57"/>
      <c r="AK29" s="58" t="s">
        <v>26</v>
      </c>
      <c r="AL29" s="58"/>
      <c r="AM29" s="58"/>
      <c r="AN29" s="58"/>
      <c r="AO29" s="58"/>
      <c r="AP29" s="58"/>
      <c r="AQ29" s="58"/>
      <c r="AR29" s="58"/>
    </row>
    <row r="30" spans="1:52" ht="15.75" customHeight="1">
      <c r="A30" s="51" t="s">
        <v>36</v>
      </c>
      <c r="B30" s="51"/>
      <c r="C30" s="51"/>
      <c r="D30" s="51"/>
      <c r="E30" s="51"/>
      <c r="F30" s="51"/>
      <c r="G30" s="51"/>
      <c r="H30" s="51"/>
      <c r="S30" s="51" t="s">
        <v>36</v>
      </c>
      <c r="T30" s="51"/>
      <c r="U30" s="51"/>
      <c r="V30" s="51"/>
      <c r="W30" s="51"/>
      <c r="X30" s="51"/>
      <c r="Y30" s="51"/>
      <c r="Z30" s="51"/>
      <c r="AK30" s="59" t="s">
        <v>36</v>
      </c>
      <c r="AL30" s="59"/>
      <c r="AM30" s="59"/>
      <c r="AN30" s="59"/>
      <c r="AO30" s="59"/>
      <c r="AP30" s="59"/>
      <c r="AQ30" s="59"/>
      <c r="AR30" s="59"/>
    </row>
    <row r="31" spans="1:52" ht="15.75" customHeight="1">
      <c r="A31" s="50" t="s">
        <v>24</v>
      </c>
      <c r="B31" s="50" t="s">
        <v>23</v>
      </c>
      <c r="C31" s="50" t="s">
        <v>22</v>
      </c>
      <c r="D31" s="22" t="s">
        <v>21</v>
      </c>
      <c r="E31" s="50" t="s">
        <v>21</v>
      </c>
      <c r="F31" s="50"/>
      <c r="G31" s="50" t="s">
        <v>19</v>
      </c>
      <c r="H31" s="50"/>
      <c r="S31" s="50" t="s">
        <v>24</v>
      </c>
      <c r="T31" s="50" t="s">
        <v>23</v>
      </c>
      <c r="U31" s="50" t="s">
        <v>22</v>
      </c>
      <c r="V31" s="22" t="s">
        <v>21</v>
      </c>
      <c r="W31" s="50" t="s">
        <v>21</v>
      </c>
      <c r="X31" s="50"/>
      <c r="Y31" s="50" t="s">
        <v>19</v>
      </c>
      <c r="Z31" s="50"/>
      <c r="AK31" s="50" t="s">
        <v>24</v>
      </c>
      <c r="AL31" s="50" t="s">
        <v>23</v>
      </c>
      <c r="AM31" s="50" t="s">
        <v>22</v>
      </c>
      <c r="AN31" s="22" t="s">
        <v>21</v>
      </c>
      <c r="AO31" s="50" t="s">
        <v>21</v>
      </c>
      <c r="AP31" s="50"/>
      <c r="AQ31" s="50" t="s">
        <v>19</v>
      </c>
      <c r="AR31" s="50"/>
    </row>
    <row r="32" spans="1:52" ht="15.75" customHeight="1">
      <c r="A32" s="50"/>
      <c r="B32" s="50"/>
      <c r="C32" s="50"/>
      <c r="D32" s="50" t="s">
        <v>18</v>
      </c>
      <c r="E32" s="50" t="s">
        <v>16</v>
      </c>
      <c r="F32" s="50" t="s">
        <v>15</v>
      </c>
      <c r="G32" s="50" t="s">
        <v>17</v>
      </c>
      <c r="H32" s="50"/>
      <c r="K32" s="53" t="s">
        <v>14</v>
      </c>
      <c r="L32" s="53"/>
      <c r="M32" s="53"/>
      <c r="N32" s="53" t="s">
        <v>13</v>
      </c>
      <c r="O32" s="53"/>
      <c r="P32" s="53"/>
      <c r="S32" s="50"/>
      <c r="T32" s="50"/>
      <c r="U32" s="50"/>
      <c r="V32" s="50" t="s">
        <v>18</v>
      </c>
      <c r="W32" s="50" t="s">
        <v>16</v>
      </c>
      <c r="X32" s="50" t="s">
        <v>15</v>
      </c>
      <c r="Y32" s="50" t="s">
        <v>17</v>
      </c>
      <c r="Z32" s="50"/>
      <c r="AC32" s="53" t="s">
        <v>14</v>
      </c>
      <c r="AD32" s="53"/>
      <c r="AE32" s="53"/>
      <c r="AF32" s="53" t="s">
        <v>13</v>
      </c>
      <c r="AG32" s="53"/>
      <c r="AH32" s="53"/>
      <c r="AK32" s="50"/>
      <c r="AL32" s="50"/>
      <c r="AM32" s="50"/>
      <c r="AN32" s="50" t="s">
        <v>18</v>
      </c>
      <c r="AO32" s="50" t="s">
        <v>16</v>
      </c>
      <c r="AP32" s="50" t="s">
        <v>15</v>
      </c>
      <c r="AQ32" s="50" t="s">
        <v>17</v>
      </c>
      <c r="AR32" s="50"/>
      <c r="AU32" s="53" t="s">
        <v>14</v>
      </c>
      <c r="AV32" s="53"/>
      <c r="AW32" s="53"/>
      <c r="AX32" s="53" t="s">
        <v>13</v>
      </c>
      <c r="AY32" s="53"/>
      <c r="AZ32" s="53"/>
    </row>
    <row r="33" spans="1:52" ht="15.75" customHeight="1">
      <c r="A33" s="50"/>
      <c r="B33" s="50"/>
      <c r="C33" s="50"/>
      <c r="D33" s="50"/>
      <c r="E33" s="50"/>
      <c r="F33" s="50"/>
      <c r="G33" s="22" t="s">
        <v>16</v>
      </c>
      <c r="H33" s="22" t="s">
        <v>15</v>
      </c>
      <c r="K33" s="15" t="s">
        <v>6</v>
      </c>
      <c r="L33" s="19" t="s">
        <v>5</v>
      </c>
      <c r="M33" s="18" t="s">
        <v>4</v>
      </c>
      <c r="N33" s="15" t="s">
        <v>6</v>
      </c>
      <c r="O33" s="19" t="s">
        <v>5</v>
      </c>
      <c r="P33" s="18" t="s">
        <v>4</v>
      </c>
      <c r="S33" s="50"/>
      <c r="T33" s="50"/>
      <c r="U33" s="50"/>
      <c r="V33" s="50"/>
      <c r="W33" s="50"/>
      <c r="X33" s="50"/>
      <c r="Y33" s="22" t="s">
        <v>16</v>
      </c>
      <c r="Z33" s="22" t="s">
        <v>15</v>
      </c>
      <c r="AC33" s="15" t="s">
        <v>6</v>
      </c>
      <c r="AD33" s="19" t="s">
        <v>5</v>
      </c>
      <c r="AE33" s="18" t="s">
        <v>4</v>
      </c>
      <c r="AF33" s="15" t="s">
        <v>6</v>
      </c>
      <c r="AG33" s="19" t="s">
        <v>5</v>
      </c>
      <c r="AH33" s="18" t="s">
        <v>4</v>
      </c>
      <c r="AK33" s="50"/>
      <c r="AL33" s="50"/>
      <c r="AM33" s="50"/>
      <c r="AN33" s="50"/>
      <c r="AO33" s="50"/>
      <c r="AP33" s="50"/>
      <c r="AQ33" s="22" t="s">
        <v>16</v>
      </c>
      <c r="AR33" s="22" t="s">
        <v>15</v>
      </c>
      <c r="AU33" s="15" t="s">
        <v>6</v>
      </c>
      <c r="AV33" s="19" t="s">
        <v>5</v>
      </c>
      <c r="AW33" s="18" t="s">
        <v>4</v>
      </c>
      <c r="AX33" s="15" t="s">
        <v>6</v>
      </c>
      <c r="AY33" s="19" t="s">
        <v>5</v>
      </c>
      <c r="AZ33" s="18" t="s">
        <v>4</v>
      </c>
    </row>
    <row r="34" spans="1:52" ht="15.75" customHeight="1">
      <c r="A34" s="15"/>
      <c r="B34" s="15"/>
      <c r="C34" s="15" t="s">
        <v>12</v>
      </c>
      <c r="D34" s="15"/>
      <c r="E34" s="15" t="s">
        <v>11</v>
      </c>
      <c r="F34" s="15" t="s">
        <v>10</v>
      </c>
      <c r="G34" s="15" t="s">
        <v>33</v>
      </c>
      <c r="H34" s="15" t="s">
        <v>32</v>
      </c>
      <c r="K34" s="35"/>
      <c r="L34" s="29">
        <f t="shared" ref="L34:L53" si="24">TRUNC((K34*0.09),2)</f>
        <v>0</v>
      </c>
      <c r="M34" s="7">
        <f t="shared" ref="M34:M53" si="25">K34+L34</f>
        <v>0</v>
      </c>
      <c r="N34" s="38"/>
      <c r="O34" s="29">
        <f t="shared" ref="O34:O53" si="26">TRUNC((N34*0.09),2)</f>
        <v>0</v>
      </c>
      <c r="P34" s="37">
        <f t="shared" ref="P34:P53" si="27">SUM(N34+O34)</f>
        <v>0</v>
      </c>
      <c r="S34" s="15"/>
      <c r="T34" s="15"/>
      <c r="U34" s="15" t="s">
        <v>12</v>
      </c>
      <c r="V34" s="15"/>
      <c r="W34" s="15" t="s">
        <v>11</v>
      </c>
      <c r="X34" s="15" t="s">
        <v>10</v>
      </c>
      <c r="Y34" s="15" t="s">
        <v>33</v>
      </c>
      <c r="Z34" s="15" t="s">
        <v>32</v>
      </c>
      <c r="AC34" s="35"/>
      <c r="AD34" s="29">
        <f t="shared" ref="AD34:AD53" si="28">TRUNC((AC34*0.09),2)</f>
        <v>0</v>
      </c>
      <c r="AE34" s="7">
        <f t="shared" ref="AE34:AE53" si="29">AC34+AD34</f>
        <v>0</v>
      </c>
      <c r="AF34" s="38"/>
      <c r="AG34" s="29">
        <f t="shared" ref="AG34:AG53" si="30">TRUNC((AF34*0.09),2)</f>
        <v>0</v>
      </c>
      <c r="AH34" s="37">
        <f t="shared" ref="AH34:AH53" si="31">SUM(AF34+AG34)</f>
        <v>0</v>
      </c>
      <c r="AK34" s="15"/>
      <c r="AL34" s="15"/>
      <c r="AM34" s="15" t="s">
        <v>12</v>
      </c>
      <c r="AN34" s="15"/>
      <c r="AO34" s="15" t="s">
        <v>11</v>
      </c>
      <c r="AP34" s="15" t="s">
        <v>10</v>
      </c>
      <c r="AQ34" s="15" t="s">
        <v>33</v>
      </c>
      <c r="AR34" s="15" t="s">
        <v>32</v>
      </c>
      <c r="AU34" s="35"/>
      <c r="AV34" s="29">
        <f t="shared" ref="AV34:AV53" si="32">TRUNC((AU34*0.09),2)</f>
        <v>0</v>
      </c>
      <c r="AW34" s="7">
        <f t="shared" ref="AW34:AW53" si="33">AU34+AV34</f>
        <v>0</v>
      </c>
      <c r="AX34" s="38"/>
      <c r="AY34" s="29">
        <f t="shared" ref="AY34:AY53" si="34">TRUNC((AX34*0.09),2)</f>
        <v>0</v>
      </c>
      <c r="AZ34" s="37">
        <f t="shared" ref="AZ34:AZ53" si="35">SUM(AX34+AY34)</f>
        <v>0</v>
      </c>
    </row>
    <row r="35" spans="1:52" ht="15.75" customHeight="1">
      <c r="A35" s="56" t="s">
        <v>3</v>
      </c>
      <c r="B35" s="15" t="s">
        <v>2</v>
      </c>
      <c r="C35" s="35">
        <v>9916.26</v>
      </c>
      <c r="D35" s="36">
        <v>50.26</v>
      </c>
      <c r="E35" s="35">
        <f t="shared" ref="E35:E54" si="36">D35*80</f>
        <v>4020.7999999999997</v>
      </c>
      <c r="F35" s="35">
        <f t="shared" ref="F35:F54" si="37">D35*100</f>
        <v>5026</v>
      </c>
      <c r="G35" s="35">
        <f t="shared" ref="G35:G54" si="38">C35+E35</f>
        <v>13937.06</v>
      </c>
      <c r="H35" s="34">
        <f t="shared" ref="H35:H54" si="39">C35+F35</f>
        <v>14942.26</v>
      </c>
      <c r="I35" s="47"/>
      <c r="K35" s="35"/>
      <c r="L35" s="29">
        <f t="shared" si="24"/>
        <v>0</v>
      </c>
      <c r="M35" s="7">
        <f t="shared" si="25"/>
        <v>0</v>
      </c>
      <c r="N35" s="29"/>
      <c r="O35" s="29">
        <f t="shared" si="26"/>
        <v>0</v>
      </c>
      <c r="P35" s="37">
        <f t="shared" si="27"/>
        <v>0</v>
      </c>
      <c r="S35" s="56" t="s">
        <v>3</v>
      </c>
      <c r="T35" s="15" t="s">
        <v>2</v>
      </c>
      <c r="U35" s="35">
        <v>10648.92</v>
      </c>
      <c r="V35" s="36">
        <v>53.97</v>
      </c>
      <c r="W35" s="35">
        <f t="shared" ref="W35:W54" si="40">V35*80</f>
        <v>4317.6000000000004</v>
      </c>
      <c r="X35" s="35">
        <f t="shared" ref="X35:X54" si="41">V35*100</f>
        <v>5397</v>
      </c>
      <c r="Y35" s="35">
        <f t="shared" ref="Y35:Y54" si="42">U35+W35</f>
        <v>14966.52</v>
      </c>
      <c r="Z35" s="34">
        <f t="shared" ref="Z35:Z54" si="43">U35+X35</f>
        <v>16045.92</v>
      </c>
      <c r="AA35" s="47"/>
      <c r="AC35" s="35"/>
      <c r="AD35" s="29">
        <f t="shared" si="28"/>
        <v>0</v>
      </c>
      <c r="AE35" s="7">
        <f t="shared" si="29"/>
        <v>0</v>
      </c>
      <c r="AF35" s="29"/>
      <c r="AG35" s="29">
        <f t="shared" si="30"/>
        <v>0</v>
      </c>
      <c r="AH35" s="37">
        <f t="shared" si="31"/>
        <v>0</v>
      </c>
      <c r="AK35" s="56" t="s">
        <v>3</v>
      </c>
      <c r="AL35" s="15" t="s">
        <v>2</v>
      </c>
      <c r="AM35" s="35">
        <v>11378</v>
      </c>
      <c r="AN35" s="36">
        <v>57.67</v>
      </c>
      <c r="AO35" s="35">
        <f t="shared" ref="AO35:AO54" si="44">AN35*80</f>
        <v>4613.6000000000004</v>
      </c>
      <c r="AP35" s="35">
        <f t="shared" ref="AP35:AP54" si="45">AN35*100</f>
        <v>5767</v>
      </c>
      <c r="AQ35" s="35">
        <f t="shared" ref="AQ35:AQ54" si="46">AM35+AO35</f>
        <v>15991.6</v>
      </c>
      <c r="AR35" s="34">
        <f t="shared" ref="AR35:AR54" si="47">AM35+AP35</f>
        <v>17145</v>
      </c>
      <c r="AS35" s="47"/>
      <c r="AU35" s="35"/>
      <c r="AV35" s="29">
        <f t="shared" si="32"/>
        <v>0</v>
      </c>
      <c r="AW35" s="7">
        <f t="shared" si="33"/>
        <v>0</v>
      </c>
      <c r="AX35" s="29"/>
      <c r="AY35" s="29">
        <f t="shared" si="34"/>
        <v>0</v>
      </c>
      <c r="AZ35" s="37">
        <f t="shared" si="35"/>
        <v>0</v>
      </c>
    </row>
    <row r="36" spans="1:52" ht="15.75" customHeight="1">
      <c r="A36" s="56"/>
      <c r="B36" s="15" t="s">
        <v>1</v>
      </c>
      <c r="C36" s="35">
        <v>9702.9599999999991</v>
      </c>
      <c r="D36" s="36">
        <v>49.18</v>
      </c>
      <c r="E36" s="35">
        <f t="shared" si="36"/>
        <v>3934.4</v>
      </c>
      <c r="F36" s="35">
        <f t="shared" si="37"/>
        <v>4918</v>
      </c>
      <c r="G36" s="35">
        <f t="shared" si="38"/>
        <v>13637.359999999999</v>
      </c>
      <c r="H36" s="35">
        <f t="shared" si="39"/>
        <v>14620.96</v>
      </c>
      <c r="I36" s="47"/>
      <c r="K36" s="35"/>
      <c r="L36" s="29">
        <f t="shared" si="24"/>
        <v>0</v>
      </c>
      <c r="M36" s="7">
        <f t="shared" si="25"/>
        <v>0</v>
      </c>
      <c r="N36" s="29"/>
      <c r="O36" s="29">
        <f t="shared" si="26"/>
        <v>0</v>
      </c>
      <c r="P36" s="37">
        <f t="shared" si="27"/>
        <v>0</v>
      </c>
      <c r="S36" s="56"/>
      <c r="T36" s="15" t="s">
        <v>1</v>
      </c>
      <c r="U36" s="35">
        <v>10403.26</v>
      </c>
      <c r="V36" s="36">
        <v>52.73</v>
      </c>
      <c r="W36" s="35">
        <f t="shared" si="40"/>
        <v>4218.3999999999996</v>
      </c>
      <c r="X36" s="35">
        <f t="shared" si="41"/>
        <v>5273</v>
      </c>
      <c r="Y36" s="35">
        <f t="shared" si="42"/>
        <v>14621.66</v>
      </c>
      <c r="Z36" s="35">
        <f t="shared" si="43"/>
        <v>15676.26</v>
      </c>
      <c r="AA36" s="47"/>
      <c r="AC36" s="35"/>
      <c r="AD36" s="29">
        <f t="shared" si="28"/>
        <v>0</v>
      </c>
      <c r="AE36" s="7">
        <f t="shared" si="29"/>
        <v>0</v>
      </c>
      <c r="AF36" s="29"/>
      <c r="AG36" s="29">
        <f t="shared" si="30"/>
        <v>0</v>
      </c>
      <c r="AH36" s="37">
        <f t="shared" si="31"/>
        <v>0</v>
      </c>
      <c r="AK36" s="56"/>
      <c r="AL36" s="15" t="s">
        <v>1</v>
      </c>
      <c r="AM36" s="35">
        <v>11138.48</v>
      </c>
      <c r="AN36" s="36">
        <v>56.45</v>
      </c>
      <c r="AO36" s="35">
        <f t="shared" si="44"/>
        <v>4516</v>
      </c>
      <c r="AP36" s="35">
        <f t="shared" si="45"/>
        <v>5645</v>
      </c>
      <c r="AQ36" s="35">
        <f t="shared" si="46"/>
        <v>15654.48</v>
      </c>
      <c r="AR36" s="35">
        <f t="shared" si="47"/>
        <v>16783.48</v>
      </c>
      <c r="AS36" s="47"/>
      <c r="AU36" s="35"/>
      <c r="AV36" s="29">
        <f t="shared" si="32"/>
        <v>0</v>
      </c>
      <c r="AW36" s="7">
        <f t="shared" si="33"/>
        <v>0</v>
      </c>
      <c r="AX36" s="29"/>
      <c r="AY36" s="29">
        <f t="shared" si="34"/>
        <v>0</v>
      </c>
      <c r="AZ36" s="37">
        <f t="shared" si="35"/>
        <v>0</v>
      </c>
    </row>
    <row r="37" spans="1:52" ht="15.75" customHeight="1">
      <c r="A37" s="56"/>
      <c r="B37" s="15" t="s">
        <v>0</v>
      </c>
      <c r="C37" s="35">
        <v>9494.18</v>
      </c>
      <c r="D37" s="36">
        <v>48.12</v>
      </c>
      <c r="E37" s="35">
        <f t="shared" si="36"/>
        <v>3849.6</v>
      </c>
      <c r="F37" s="35">
        <f t="shared" si="37"/>
        <v>4812</v>
      </c>
      <c r="G37" s="35">
        <f t="shared" si="38"/>
        <v>13343.78</v>
      </c>
      <c r="H37" s="35">
        <f t="shared" si="39"/>
        <v>14306.18</v>
      </c>
      <c r="I37" s="47"/>
      <c r="K37" s="35"/>
      <c r="L37" s="29">
        <f t="shared" si="24"/>
        <v>0</v>
      </c>
      <c r="M37" s="7">
        <f t="shared" si="25"/>
        <v>0</v>
      </c>
      <c r="N37" s="38"/>
      <c r="O37" s="29">
        <f t="shared" si="26"/>
        <v>0</v>
      </c>
      <c r="P37" s="37">
        <f t="shared" si="27"/>
        <v>0</v>
      </c>
      <c r="S37" s="56"/>
      <c r="T37" s="15" t="s">
        <v>0</v>
      </c>
      <c r="U37" s="35">
        <v>10164.08</v>
      </c>
      <c r="V37" s="36">
        <v>51.51</v>
      </c>
      <c r="W37" s="35">
        <f t="shared" si="40"/>
        <v>4120.8</v>
      </c>
      <c r="X37" s="35">
        <f t="shared" si="41"/>
        <v>5151</v>
      </c>
      <c r="Y37" s="35">
        <f t="shared" si="42"/>
        <v>14284.880000000001</v>
      </c>
      <c r="Z37" s="35">
        <f t="shared" si="43"/>
        <v>15315.08</v>
      </c>
      <c r="AA37" s="47"/>
      <c r="AC37" s="35"/>
      <c r="AD37" s="29">
        <f t="shared" si="28"/>
        <v>0</v>
      </c>
      <c r="AE37" s="7">
        <f t="shared" si="29"/>
        <v>0</v>
      </c>
      <c r="AF37" s="38"/>
      <c r="AG37" s="29">
        <f t="shared" si="30"/>
        <v>0</v>
      </c>
      <c r="AH37" s="37">
        <f t="shared" si="31"/>
        <v>0</v>
      </c>
      <c r="AK37" s="56"/>
      <c r="AL37" s="15" t="s">
        <v>0</v>
      </c>
      <c r="AM37" s="35">
        <v>10904.29</v>
      </c>
      <c r="AN37" s="36">
        <v>55.26</v>
      </c>
      <c r="AO37" s="35">
        <f t="shared" si="44"/>
        <v>4420.8</v>
      </c>
      <c r="AP37" s="35">
        <f t="shared" si="45"/>
        <v>5526</v>
      </c>
      <c r="AQ37" s="35">
        <f t="shared" si="46"/>
        <v>15325.09</v>
      </c>
      <c r="AR37" s="35">
        <f t="shared" si="47"/>
        <v>16430.29</v>
      </c>
      <c r="AS37" s="47"/>
      <c r="AU37" s="35"/>
      <c r="AV37" s="29">
        <f t="shared" si="32"/>
        <v>0</v>
      </c>
      <c r="AW37" s="7">
        <f t="shared" si="33"/>
        <v>0</v>
      </c>
      <c r="AX37" s="38"/>
      <c r="AY37" s="29">
        <f t="shared" si="34"/>
        <v>0</v>
      </c>
      <c r="AZ37" s="37">
        <f t="shared" si="35"/>
        <v>0</v>
      </c>
    </row>
    <row r="38" spans="1:52" ht="15.75" customHeight="1">
      <c r="A38" s="56" t="s">
        <v>10</v>
      </c>
      <c r="B38" s="15" t="s">
        <v>31</v>
      </c>
      <c r="C38" s="35">
        <v>8831.58</v>
      </c>
      <c r="D38" s="36">
        <v>44.76</v>
      </c>
      <c r="E38" s="35">
        <f t="shared" si="36"/>
        <v>3580.7999999999997</v>
      </c>
      <c r="F38" s="35">
        <f t="shared" si="37"/>
        <v>4476</v>
      </c>
      <c r="G38" s="35">
        <f t="shared" si="38"/>
        <v>12412.38</v>
      </c>
      <c r="H38" s="35">
        <f t="shared" si="39"/>
        <v>13307.58</v>
      </c>
      <c r="I38" s="47"/>
      <c r="K38" s="35"/>
      <c r="L38" s="29">
        <f t="shared" si="24"/>
        <v>0</v>
      </c>
      <c r="M38" s="7">
        <f t="shared" si="25"/>
        <v>0</v>
      </c>
      <c r="N38" s="29"/>
      <c r="O38" s="29">
        <f t="shared" si="26"/>
        <v>0</v>
      </c>
      <c r="P38" s="37">
        <f t="shared" si="27"/>
        <v>0</v>
      </c>
      <c r="S38" s="56" t="s">
        <v>10</v>
      </c>
      <c r="T38" s="15" t="s">
        <v>31</v>
      </c>
      <c r="U38" s="35">
        <v>9463.2900000000009</v>
      </c>
      <c r="V38" s="36">
        <v>47.96</v>
      </c>
      <c r="W38" s="35">
        <f t="shared" si="40"/>
        <v>3836.8</v>
      </c>
      <c r="X38" s="35">
        <f t="shared" si="41"/>
        <v>4796</v>
      </c>
      <c r="Y38" s="35">
        <f t="shared" si="42"/>
        <v>13300.09</v>
      </c>
      <c r="Z38" s="35">
        <f t="shared" si="43"/>
        <v>14259.29</v>
      </c>
      <c r="AA38" s="47"/>
      <c r="AC38" s="35"/>
      <c r="AD38" s="29">
        <f t="shared" si="28"/>
        <v>0</v>
      </c>
      <c r="AE38" s="7">
        <f t="shared" si="29"/>
        <v>0</v>
      </c>
      <c r="AF38" s="29"/>
      <c r="AG38" s="29">
        <f t="shared" si="30"/>
        <v>0</v>
      </c>
      <c r="AH38" s="37">
        <f t="shared" si="31"/>
        <v>0</v>
      </c>
      <c r="AK38" s="56" t="s">
        <v>10</v>
      </c>
      <c r="AL38" s="15" t="s">
        <v>31</v>
      </c>
      <c r="AM38" s="35">
        <v>10172.09</v>
      </c>
      <c r="AN38" s="36">
        <v>51.55</v>
      </c>
      <c r="AO38" s="35">
        <f t="shared" si="44"/>
        <v>4124</v>
      </c>
      <c r="AP38" s="35">
        <f t="shared" si="45"/>
        <v>5155</v>
      </c>
      <c r="AQ38" s="35">
        <f t="shared" si="46"/>
        <v>14296.09</v>
      </c>
      <c r="AR38" s="35">
        <f t="shared" si="47"/>
        <v>15327.09</v>
      </c>
      <c r="AS38" s="47"/>
      <c r="AU38" s="35"/>
      <c r="AV38" s="29">
        <f t="shared" si="32"/>
        <v>0</v>
      </c>
      <c r="AW38" s="7">
        <f t="shared" si="33"/>
        <v>0</v>
      </c>
      <c r="AX38" s="29"/>
      <c r="AY38" s="29">
        <f t="shared" si="34"/>
        <v>0</v>
      </c>
      <c r="AZ38" s="37">
        <f t="shared" si="35"/>
        <v>0</v>
      </c>
    </row>
    <row r="39" spans="1:52" ht="15.75" customHeight="1">
      <c r="A39" s="56"/>
      <c r="B39" s="15" t="s">
        <v>30</v>
      </c>
      <c r="C39" s="35">
        <v>8641.5300000000007</v>
      </c>
      <c r="D39" s="36">
        <v>43.8</v>
      </c>
      <c r="E39" s="35">
        <f t="shared" si="36"/>
        <v>3504</v>
      </c>
      <c r="F39" s="35">
        <f t="shared" si="37"/>
        <v>4380</v>
      </c>
      <c r="G39" s="35">
        <f t="shared" si="38"/>
        <v>12145.53</v>
      </c>
      <c r="H39" s="35">
        <f t="shared" si="39"/>
        <v>13021.53</v>
      </c>
      <c r="I39" s="47"/>
      <c r="K39" s="35"/>
      <c r="L39" s="29">
        <f t="shared" si="24"/>
        <v>0</v>
      </c>
      <c r="M39" s="7">
        <f t="shared" si="25"/>
        <v>0</v>
      </c>
      <c r="N39" s="29"/>
      <c r="O39" s="29">
        <f t="shared" si="26"/>
        <v>0</v>
      </c>
      <c r="P39" s="37">
        <f t="shared" si="27"/>
        <v>0</v>
      </c>
      <c r="S39" s="56"/>
      <c r="T39" s="15" t="s">
        <v>30</v>
      </c>
      <c r="U39" s="35">
        <v>9245.25</v>
      </c>
      <c r="V39" s="36">
        <v>46.86</v>
      </c>
      <c r="W39" s="35">
        <f t="shared" si="40"/>
        <v>3748.8</v>
      </c>
      <c r="X39" s="35">
        <f t="shared" si="41"/>
        <v>4686</v>
      </c>
      <c r="Y39" s="35">
        <f t="shared" si="42"/>
        <v>12994.05</v>
      </c>
      <c r="Z39" s="35">
        <f t="shared" si="43"/>
        <v>13931.25</v>
      </c>
      <c r="AA39" s="47"/>
      <c r="AC39" s="35"/>
      <c r="AD39" s="29">
        <f t="shared" si="28"/>
        <v>0</v>
      </c>
      <c r="AE39" s="7">
        <f t="shared" si="29"/>
        <v>0</v>
      </c>
      <c r="AF39" s="29"/>
      <c r="AG39" s="29">
        <f t="shared" si="30"/>
        <v>0</v>
      </c>
      <c r="AH39" s="37">
        <f t="shared" si="31"/>
        <v>0</v>
      </c>
      <c r="AK39" s="56"/>
      <c r="AL39" s="15" t="s">
        <v>30</v>
      </c>
      <c r="AM39" s="35">
        <v>9942.6</v>
      </c>
      <c r="AN39" s="36">
        <v>50.4</v>
      </c>
      <c r="AO39" s="35">
        <f t="shared" si="44"/>
        <v>4032</v>
      </c>
      <c r="AP39" s="35">
        <f t="shared" si="45"/>
        <v>5040</v>
      </c>
      <c r="AQ39" s="35">
        <f t="shared" si="46"/>
        <v>13974.6</v>
      </c>
      <c r="AR39" s="35">
        <f t="shared" si="47"/>
        <v>14982.6</v>
      </c>
      <c r="AS39" s="47"/>
      <c r="AU39" s="35"/>
      <c r="AV39" s="29">
        <f t="shared" si="32"/>
        <v>0</v>
      </c>
      <c r="AW39" s="7">
        <f t="shared" si="33"/>
        <v>0</v>
      </c>
      <c r="AX39" s="29"/>
      <c r="AY39" s="29">
        <f t="shared" si="34"/>
        <v>0</v>
      </c>
      <c r="AZ39" s="37">
        <f t="shared" si="35"/>
        <v>0</v>
      </c>
    </row>
    <row r="40" spans="1:52" ht="15.75" customHeight="1">
      <c r="A40" s="56"/>
      <c r="B40" s="15" t="s">
        <v>29</v>
      </c>
      <c r="C40" s="35">
        <v>8455.0499999999993</v>
      </c>
      <c r="D40" s="36">
        <v>42.86</v>
      </c>
      <c r="E40" s="35">
        <f t="shared" si="36"/>
        <v>3428.8</v>
      </c>
      <c r="F40" s="35">
        <f t="shared" si="37"/>
        <v>4286</v>
      </c>
      <c r="G40" s="35">
        <f t="shared" si="38"/>
        <v>11883.849999999999</v>
      </c>
      <c r="H40" s="35">
        <f t="shared" si="39"/>
        <v>12741.05</v>
      </c>
      <c r="I40" s="47"/>
      <c r="K40" s="35"/>
      <c r="L40" s="29">
        <f t="shared" si="24"/>
        <v>0</v>
      </c>
      <c r="M40" s="7">
        <f t="shared" si="25"/>
        <v>0</v>
      </c>
      <c r="N40" s="29"/>
      <c r="O40" s="29">
        <f t="shared" si="26"/>
        <v>0</v>
      </c>
      <c r="P40" s="37">
        <f t="shared" si="27"/>
        <v>0</v>
      </c>
      <c r="S40" s="56"/>
      <c r="T40" s="15" t="s">
        <v>29</v>
      </c>
      <c r="U40" s="35">
        <v>9031.5300000000007</v>
      </c>
      <c r="V40" s="36">
        <v>45.78</v>
      </c>
      <c r="W40" s="35">
        <f t="shared" si="40"/>
        <v>3662.4</v>
      </c>
      <c r="X40" s="35">
        <f t="shared" si="41"/>
        <v>4578</v>
      </c>
      <c r="Y40" s="35">
        <f t="shared" si="42"/>
        <v>12693.93</v>
      </c>
      <c r="Z40" s="35">
        <f t="shared" si="43"/>
        <v>13609.53</v>
      </c>
      <c r="AA40" s="47"/>
      <c r="AC40" s="35"/>
      <c r="AD40" s="29">
        <f t="shared" si="28"/>
        <v>0</v>
      </c>
      <c r="AE40" s="7">
        <f t="shared" si="29"/>
        <v>0</v>
      </c>
      <c r="AF40" s="29"/>
      <c r="AG40" s="29">
        <f t="shared" si="30"/>
        <v>0</v>
      </c>
      <c r="AH40" s="37">
        <f t="shared" si="31"/>
        <v>0</v>
      </c>
      <c r="AK40" s="56"/>
      <c r="AL40" s="15" t="s">
        <v>29</v>
      </c>
      <c r="AM40" s="35">
        <v>9718.64</v>
      </c>
      <c r="AN40" s="36">
        <v>49.27</v>
      </c>
      <c r="AO40" s="35">
        <f t="shared" si="44"/>
        <v>3941.6000000000004</v>
      </c>
      <c r="AP40" s="35">
        <f t="shared" si="45"/>
        <v>4927</v>
      </c>
      <c r="AQ40" s="35">
        <f t="shared" si="46"/>
        <v>13660.24</v>
      </c>
      <c r="AR40" s="35">
        <f t="shared" si="47"/>
        <v>14645.64</v>
      </c>
      <c r="AS40" s="47"/>
      <c r="AU40" s="35"/>
      <c r="AV40" s="29">
        <f t="shared" si="32"/>
        <v>0</v>
      </c>
      <c r="AW40" s="7">
        <f t="shared" si="33"/>
        <v>0</v>
      </c>
      <c r="AX40" s="29"/>
      <c r="AY40" s="29">
        <f t="shared" si="34"/>
        <v>0</v>
      </c>
      <c r="AZ40" s="37">
        <f t="shared" si="35"/>
        <v>0</v>
      </c>
    </row>
    <row r="41" spans="1:52" ht="15.75" customHeight="1">
      <c r="A41" s="56"/>
      <c r="B41" s="15" t="s">
        <v>2</v>
      </c>
      <c r="C41" s="35">
        <v>8272.99</v>
      </c>
      <c r="D41" s="36">
        <v>41.94</v>
      </c>
      <c r="E41" s="35">
        <f t="shared" si="36"/>
        <v>3355.2</v>
      </c>
      <c r="F41" s="35">
        <f t="shared" si="37"/>
        <v>4194</v>
      </c>
      <c r="G41" s="35">
        <f t="shared" si="38"/>
        <v>11628.189999999999</v>
      </c>
      <c r="H41" s="35">
        <f t="shared" si="39"/>
        <v>12466.99</v>
      </c>
      <c r="I41" s="47"/>
      <c r="K41" s="35"/>
      <c r="L41" s="29">
        <f t="shared" si="24"/>
        <v>0</v>
      </c>
      <c r="M41" s="7">
        <f t="shared" si="25"/>
        <v>0</v>
      </c>
      <c r="N41" s="29"/>
      <c r="O41" s="29">
        <f t="shared" si="26"/>
        <v>0</v>
      </c>
      <c r="P41" s="37">
        <f t="shared" si="27"/>
        <v>0</v>
      </c>
      <c r="S41" s="56"/>
      <c r="T41" s="15" t="s">
        <v>2</v>
      </c>
      <c r="U41" s="35">
        <v>8822.9</v>
      </c>
      <c r="V41" s="36">
        <v>44.73</v>
      </c>
      <c r="W41" s="35">
        <f t="shared" si="40"/>
        <v>3578.3999999999996</v>
      </c>
      <c r="X41" s="35">
        <f t="shared" si="41"/>
        <v>4473</v>
      </c>
      <c r="Y41" s="35">
        <f t="shared" si="42"/>
        <v>12401.3</v>
      </c>
      <c r="Z41" s="35">
        <f t="shared" si="43"/>
        <v>13295.9</v>
      </c>
      <c r="AA41" s="47"/>
      <c r="AC41" s="35"/>
      <c r="AD41" s="29">
        <f t="shared" si="28"/>
        <v>0</v>
      </c>
      <c r="AE41" s="7">
        <f t="shared" si="29"/>
        <v>0</v>
      </c>
      <c r="AF41" s="29"/>
      <c r="AG41" s="29">
        <f t="shared" si="30"/>
        <v>0</v>
      </c>
      <c r="AH41" s="37">
        <f t="shared" si="31"/>
        <v>0</v>
      </c>
      <c r="AK41" s="56"/>
      <c r="AL41" s="15" t="s">
        <v>2</v>
      </c>
      <c r="AM41" s="35">
        <v>9514.77</v>
      </c>
      <c r="AN41" s="36">
        <v>48.22</v>
      </c>
      <c r="AO41" s="35">
        <f t="shared" si="44"/>
        <v>3857.6</v>
      </c>
      <c r="AP41" s="35">
        <f t="shared" si="45"/>
        <v>4822</v>
      </c>
      <c r="AQ41" s="35">
        <f t="shared" si="46"/>
        <v>13372.37</v>
      </c>
      <c r="AR41" s="35">
        <f t="shared" si="47"/>
        <v>14336.77</v>
      </c>
      <c r="AS41" s="47"/>
      <c r="AU41" s="35"/>
      <c r="AV41" s="29">
        <f t="shared" si="32"/>
        <v>0</v>
      </c>
      <c r="AW41" s="7">
        <f t="shared" si="33"/>
        <v>0</v>
      </c>
      <c r="AX41" s="29"/>
      <c r="AY41" s="29">
        <f t="shared" si="34"/>
        <v>0</v>
      </c>
      <c r="AZ41" s="37">
        <f t="shared" si="35"/>
        <v>0</v>
      </c>
    </row>
    <row r="42" spans="1:52" ht="15.75" customHeight="1">
      <c r="A42" s="56"/>
      <c r="B42" s="15" t="s">
        <v>1</v>
      </c>
      <c r="C42" s="35">
        <v>8095.18</v>
      </c>
      <c r="D42" s="36">
        <v>41.03</v>
      </c>
      <c r="E42" s="35">
        <f t="shared" si="36"/>
        <v>3282.4</v>
      </c>
      <c r="F42" s="35">
        <f t="shared" si="37"/>
        <v>4103</v>
      </c>
      <c r="G42" s="35">
        <f t="shared" si="38"/>
        <v>11377.58</v>
      </c>
      <c r="H42" s="35">
        <f t="shared" si="39"/>
        <v>12198.18</v>
      </c>
      <c r="I42" s="47"/>
      <c r="K42" s="35"/>
      <c r="L42" s="29">
        <f t="shared" si="24"/>
        <v>0</v>
      </c>
      <c r="M42" s="7">
        <f t="shared" si="25"/>
        <v>0</v>
      </c>
      <c r="N42" s="29"/>
      <c r="O42" s="29">
        <f t="shared" si="26"/>
        <v>0</v>
      </c>
      <c r="P42" s="37">
        <f t="shared" si="27"/>
        <v>0</v>
      </c>
      <c r="S42" s="56"/>
      <c r="T42" s="15" t="s">
        <v>1</v>
      </c>
      <c r="U42" s="35">
        <v>8620.17</v>
      </c>
      <c r="V42" s="36">
        <v>43.69</v>
      </c>
      <c r="W42" s="35">
        <f t="shared" si="40"/>
        <v>3495.2</v>
      </c>
      <c r="X42" s="35">
        <f t="shared" si="41"/>
        <v>4369</v>
      </c>
      <c r="Y42" s="35">
        <f t="shared" si="42"/>
        <v>12115.369999999999</v>
      </c>
      <c r="Z42" s="35">
        <f t="shared" si="43"/>
        <v>12989.17</v>
      </c>
      <c r="AA42" s="47"/>
      <c r="AC42" s="35"/>
      <c r="AD42" s="29">
        <f t="shared" si="28"/>
        <v>0</v>
      </c>
      <c r="AE42" s="7">
        <f t="shared" si="29"/>
        <v>0</v>
      </c>
      <c r="AF42" s="29"/>
      <c r="AG42" s="29">
        <f t="shared" si="30"/>
        <v>0</v>
      </c>
      <c r="AH42" s="37">
        <f t="shared" si="31"/>
        <v>0</v>
      </c>
      <c r="AK42" s="56"/>
      <c r="AL42" s="15" t="s">
        <v>1</v>
      </c>
      <c r="AM42" s="35">
        <v>9313.8700000000008</v>
      </c>
      <c r="AN42" s="36">
        <v>47.21</v>
      </c>
      <c r="AO42" s="35">
        <f t="shared" si="44"/>
        <v>3776.8</v>
      </c>
      <c r="AP42" s="35">
        <f t="shared" si="45"/>
        <v>4721</v>
      </c>
      <c r="AQ42" s="35">
        <f t="shared" si="46"/>
        <v>13090.670000000002</v>
      </c>
      <c r="AR42" s="35">
        <f t="shared" si="47"/>
        <v>14034.87</v>
      </c>
      <c r="AS42" s="47"/>
      <c r="AU42" s="35"/>
      <c r="AV42" s="29">
        <f t="shared" si="32"/>
        <v>0</v>
      </c>
      <c r="AW42" s="7">
        <f t="shared" si="33"/>
        <v>0</v>
      </c>
      <c r="AX42" s="29"/>
      <c r="AY42" s="29">
        <f t="shared" si="34"/>
        <v>0</v>
      </c>
      <c r="AZ42" s="37">
        <f t="shared" si="35"/>
        <v>0</v>
      </c>
    </row>
    <row r="43" spans="1:52" ht="15.75" customHeight="1">
      <c r="A43" s="56"/>
      <c r="B43" s="15" t="s">
        <v>0</v>
      </c>
      <c r="C43" s="35">
        <v>7921.48</v>
      </c>
      <c r="D43" s="36">
        <v>40.14</v>
      </c>
      <c r="E43" s="35">
        <f t="shared" si="36"/>
        <v>3211.2</v>
      </c>
      <c r="F43" s="35">
        <f t="shared" si="37"/>
        <v>4014</v>
      </c>
      <c r="G43" s="35">
        <f t="shared" si="38"/>
        <v>11132.68</v>
      </c>
      <c r="H43" s="35">
        <f t="shared" si="39"/>
        <v>11935.48</v>
      </c>
      <c r="I43" s="47"/>
      <c r="K43" s="35"/>
      <c r="L43" s="29">
        <f t="shared" si="24"/>
        <v>0</v>
      </c>
      <c r="M43" s="7">
        <f t="shared" si="25"/>
        <v>0</v>
      </c>
      <c r="N43" s="38"/>
      <c r="O43" s="29">
        <f t="shared" si="26"/>
        <v>0</v>
      </c>
      <c r="P43" s="37">
        <f t="shared" si="27"/>
        <v>0</v>
      </c>
      <c r="S43" s="56"/>
      <c r="T43" s="15" t="s">
        <v>0</v>
      </c>
      <c r="U43" s="35">
        <v>8422.1299999999992</v>
      </c>
      <c r="V43" s="36">
        <v>42.68</v>
      </c>
      <c r="W43" s="35">
        <f t="shared" si="40"/>
        <v>3414.4</v>
      </c>
      <c r="X43" s="35">
        <f t="shared" si="41"/>
        <v>4268</v>
      </c>
      <c r="Y43" s="35">
        <f t="shared" si="42"/>
        <v>11836.529999999999</v>
      </c>
      <c r="Z43" s="35">
        <f t="shared" si="43"/>
        <v>12690.13</v>
      </c>
      <c r="AA43" s="47"/>
      <c r="AC43" s="35"/>
      <c r="AD43" s="29">
        <f t="shared" si="28"/>
        <v>0</v>
      </c>
      <c r="AE43" s="7">
        <f t="shared" si="29"/>
        <v>0</v>
      </c>
      <c r="AF43" s="38"/>
      <c r="AG43" s="29">
        <f t="shared" si="30"/>
        <v>0</v>
      </c>
      <c r="AH43" s="37">
        <f t="shared" si="31"/>
        <v>0</v>
      </c>
      <c r="AK43" s="56"/>
      <c r="AL43" s="15" t="s">
        <v>0</v>
      </c>
      <c r="AM43" s="35">
        <v>9118.7900000000009</v>
      </c>
      <c r="AN43" s="36">
        <v>46.21</v>
      </c>
      <c r="AO43" s="35">
        <f t="shared" si="44"/>
        <v>3696.8</v>
      </c>
      <c r="AP43" s="35">
        <f t="shared" si="45"/>
        <v>4621</v>
      </c>
      <c r="AQ43" s="35">
        <f t="shared" si="46"/>
        <v>12815.59</v>
      </c>
      <c r="AR43" s="35">
        <f t="shared" si="47"/>
        <v>13739.79</v>
      </c>
      <c r="AS43" s="47"/>
      <c r="AU43" s="35"/>
      <c r="AV43" s="29">
        <f t="shared" si="32"/>
        <v>0</v>
      </c>
      <c r="AW43" s="7">
        <f t="shared" si="33"/>
        <v>0</v>
      </c>
      <c r="AX43" s="38"/>
      <c r="AY43" s="29">
        <f t="shared" si="34"/>
        <v>0</v>
      </c>
      <c r="AZ43" s="37">
        <f t="shared" si="35"/>
        <v>0</v>
      </c>
    </row>
    <row r="44" spans="1:52">
      <c r="A44" s="56" t="s">
        <v>11</v>
      </c>
      <c r="B44" s="15" t="s">
        <v>31</v>
      </c>
      <c r="C44" s="35">
        <v>7348.12</v>
      </c>
      <c r="D44" s="36">
        <v>37.24</v>
      </c>
      <c r="E44" s="35">
        <f t="shared" si="36"/>
        <v>2979.2000000000003</v>
      </c>
      <c r="F44" s="35">
        <f t="shared" si="37"/>
        <v>3724</v>
      </c>
      <c r="G44" s="35">
        <f t="shared" si="38"/>
        <v>10327.32</v>
      </c>
      <c r="H44" s="35">
        <f t="shared" si="39"/>
        <v>11072.119999999999</v>
      </c>
      <c r="I44" s="47"/>
      <c r="K44" s="35"/>
      <c r="L44" s="29">
        <f t="shared" si="24"/>
        <v>0</v>
      </c>
      <c r="M44" s="7">
        <f t="shared" si="25"/>
        <v>0</v>
      </c>
      <c r="N44" s="29"/>
      <c r="O44" s="29">
        <f t="shared" si="26"/>
        <v>0</v>
      </c>
      <c r="P44" s="37">
        <f t="shared" si="27"/>
        <v>0</v>
      </c>
      <c r="S44" s="56" t="s">
        <v>11</v>
      </c>
      <c r="T44" s="15" t="s">
        <v>31</v>
      </c>
      <c r="U44" s="35">
        <v>7819.16</v>
      </c>
      <c r="V44" s="36">
        <v>39.630000000000003</v>
      </c>
      <c r="W44" s="35">
        <f t="shared" si="40"/>
        <v>3170.4</v>
      </c>
      <c r="X44" s="35">
        <f t="shared" si="41"/>
        <v>3963.0000000000005</v>
      </c>
      <c r="Y44" s="35">
        <f t="shared" si="42"/>
        <v>10989.56</v>
      </c>
      <c r="Z44" s="35">
        <f t="shared" si="43"/>
        <v>11782.16</v>
      </c>
      <c r="AA44" s="47"/>
      <c r="AC44" s="35"/>
      <c r="AD44" s="29">
        <f t="shared" si="28"/>
        <v>0</v>
      </c>
      <c r="AE44" s="7">
        <f t="shared" si="29"/>
        <v>0</v>
      </c>
      <c r="AF44" s="29"/>
      <c r="AG44" s="29">
        <f t="shared" si="30"/>
        <v>0</v>
      </c>
      <c r="AH44" s="37">
        <f t="shared" si="31"/>
        <v>0</v>
      </c>
      <c r="AK44" s="56" t="s">
        <v>11</v>
      </c>
      <c r="AL44" s="15" t="s">
        <v>31</v>
      </c>
      <c r="AM44" s="35">
        <v>8289.7099999999991</v>
      </c>
      <c r="AN44" s="36">
        <v>42.01</v>
      </c>
      <c r="AO44" s="35">
        <f t="shared" si="44"/>
        <v>3360.7999999999997</v>
      </c>
      <c r="AP44" s="35">
        <f t="shared" si="45"/>
        <v>4201</v>
      </c>
      <c r="AQ44" s="35">
        <f t="shared" si="46"/>
        <v>11650.509999999998</v>
      </c>
      <c r="AR44" s="35">
        <f t="shared" si="47"/>
        <v>12490.71</v>
      </c>
      <c r="AS44" s="47"/>
      <c r="AU44" s="35"/>
      <c r="AV44" s="29">
        <f t="shared" si="32"/>
        <v>0</v>
      </c>
      <c r="AW44" s="7">
        <f t="shared" si="33"/>
        <v>0</v>
      </c>
      <c r="AX44" s="29"/>
      <c r="AY44" s="29">
        <f t="shared" si="34"/>
        <v>0</v>
      </c>
      <c r="AZ44" s="37">
        <f t="shared" si="35"/>
        <v>0</v>
      </c>
    </row>
    <row r="45" spans="1:52">
      <c r="A45" s="56"/>
      <c r="B45" s="15" t="s">
        <v>30</v>
      </c>
      <c r="C45" s="35">
        <v>7092.29</v>
      </c>
      <c r="D45" s="36">
        <v>35.950000000000003</v>
      </c>
      <c r="E45" s="35">
        <f t="shared" si="36"/>
        <v>2876</v>
      </c>
      <c r="F45" s="35">
        <f t="shared" si="37"/>
        <v>3595.0000000000005</v>
      </c>
      <c r="G45" s="35">
        <f t="shared" si="38"/>
        <v>9968.2900000000009</v>
      </c>
      <c r="H45" s="35">
        <f t="shared" si="39"/>
        <v>10687.29</v>
      </c>
      <c r="I45" s="47"/>
      <c r="K45" s="35"/>
      <c r="L45" s="29">
        <f t="shared" si="24"/>
        <v>0</v>
      </c>
      <c r="M45" s="7">
        <f t="shared" si="25"/>
        <v>0</v>
      </c>
      <c r="N45" s="38"/>
      <c r="O45" s="29">
        <f t="shared" si="26"/>
        <v>0</v>
      </c>
      <c r="P45" s="37">
        <f t="shared" si="27"/>
        <v>0</v>
      </c>
      <c r="S45" s="56"/>
      <c r="T45" s="15" t="s">
        <v>30</v>
      </c>
      <c r="U45" s="35">
        <v>7518.23</v>
      </c>
      <c r="V45" s="36">
        <v>38.11</v>
      </c>
      <c r="W45" s="35">
        <f t="shared" si="40"/>
        <v>3048.8</v>
      </c>
      <c r="X45" s="35">
        <f t="shared" si="41"/>
        <v>3811</v>
      </c>
      <c r="Y45" s="35">
        <f t="shared" si="42"/>
        <v>10567.029999999999</v>
      </c>
      <c r="Z45" s="35">
        <f t="shared" si="43"/>
        <v>11329.23</v>
      </c>
      <c r="AA45" s="47"/>
      <c r="AC45" s="35"/>
      <c r="AD45" s="29">
        <f t="shared" si="28"/>
        <v>0</v>
      </c>
      <c r="AE45" s="7">
        <f t="shared" si="29"/>
        <v>0</v>
      </c>
      <c r="AF45" s="38"/>
      <c r="AG45" s="29">
        <f t="shared" si="30"/>
        <v>0</v>
      </c>
      <c r="AH45" s="37">
        <f t="shared" si="31"/>
        <v>0</v>
      </c>
      <c r="AK45" s="56"/>
      <c r="AL45" s="15" t="s">
        <v>30</v>
      </c>
      <c r="AM45" s="35">
        <v>7954.97</v>
      </c>
      <c r="AN45" s="36">
        <v>40.32</v>
      </c>
      <c r="AO45" s="35">
        <f t="shared" si="44"/>
        <v>3225.6</v>
      </c>
      <c r="AP45" s="35">
        <f t="shared" si="45"/>
        <v>4032</v>
      </c>
      <c r="AQ45" s="35">
        <f t="shared" si="46"/>
        <v>11180.57</v>
      </c>
      <c r="AR45" s="35">
        <f t="shared" si="47"/>
        <v>11986.970000000001</v>
      </c>
      <c r="AS45" s="47"/>
      <c r="AU45" s="35"/>
      <c r="AV45" s="29">
        <f t="shared" si="32"/>
        <v>0</v>
      </c>
      <c r="AW45" s="7">
        <f t="shared" si="33"/>
        <v>0</v>
      </c>
      <c r="AX45" s="38"/>
      <c r="AY45" s="29">
        <f t="shared" si="34"/>
        <v>0</v>
      </c>
      <c r="AZ45" s="37">
        <f t="shared" si="35"/>
        <v>0</v>
      </c>
    </row>
    <row r="46" spans="1:52">
      <c r="A46" s="56"/>
      <c r="B46" s="15" t="s">
        <v>29</v>
      </c>
      <c r="C46" s="35">
        <v>6845.88</v>
      </c>
      <c r="D46" s="36">
        <v>34.700000000000003</v>
      </c>
      <c r="E46" s="35">
        <f t="shared" si="36"/>
        <v>2776</v>
      </c>
      <c r="F46" s="35">
        <f t="shared" si="37"/>
        <v>3470.0000000000005</v>
      </c>
      <c r="G46" s="35">
        <f t="shared" si="38"/>
        <v>9621.880000000001</v>
      </c>
      <c r="H46" s="35">
        <f t="shared" si="39"/>
        <v>10315.880000000001</v>
      </c>
      <c r="I46" s="47"/>
      <c r="K46" s="35"/>
      <c r="L46" s="29">
        <f t="shared" si="24"/>
        <v>0</v>
      </c>
      <c r="M46" s="7">
        <f t="shared" si="25"/>
        <v>0</v>
      </c>
      <c r="N46" s="29"/>
      <c r="O46" s="29">
        <f t="shared" si="26"/>
        <v>0</v>
      </c>
      <c r="P46" s="37">
        <f t="shared" si="27"/>
        <v>0</v>
      </c>
      <c r="S46" s="56"/>
      <c r="T46" s="15" t="s">
        <v>29</v>
      </c>
      <c r="U46" s="35">
        <v>7228.72</v>
      </c>
      <c r="V46" s="36">
        <v>36.65</v>
      </c>
      <c r="W46" s="35">
        <f t="shared" si="40"/>
        <v>2932</v>
      </c>
      <c r="X46" s="35">
        <f t="shared" si="41"/>
        <v>3665</v>
      </c>
      <c r="Y46" s="35">
        <f t="shared" si="42"/>
        <v>10160.720000000001</v>
      </c>
      <c r="Z46" s="35">
        <f t="shared" si="43"/>
        <v>10893.720000000001</v>
      </c>
      <c r="AA46" s="47"/>
      <c r="AC46" s="35"/>
      <c r="AD46" s="29">
        <f t="shared" si="28"/>
        <v>0</v>
      </c>
      <c r="AE46" s="7">
        <f t="shared" si="29"/>
        <v>0</v>
      </c>
      <c r="AF46" s="29"/>
      <c r="AG46" s="29">
        <f t="shared" si="30"/>
        <v>0</v>
      </c>
      <c r="AH46" s="37">
        <f t="shared" si="31"/>
        <v>0</v>
      </c>
      <c r="AK46" s="56"/>
      <c r="AL46" s="15" t="s">
        <v>29</v>
      </c>
      <c r="AM46" s="35">
        <v>7634.17</v>
      </c>
      <c r="AN46" s="36">
        <v>38.700000000000003</v>
      </c>
      <c r="AO46" s="35">
        <f t="shared" si="44"/>
        <v>3096</v>
      </c>
      <c r="AP46" s="35">
        <f t="shared" si="45"/>
        <v>3870.0000000000005</v>
      </c>
      <c r="AQ46" s="35">
        <f t="shared" si="46"/>
        <v>10730.17</v>
      </c>
      <c r="AR46" s="35">
        <f t="shared" si="47"/>
        <v>11504.17</v>
      </c>
      <c r="AS46" s="47"/>
      <c r="AU46" s="35"/>
      <c r="AV46" s="29">
        <f t="shared" si="32"/>
        <v>0</v>
      </c>
      <c r="AW46" s="7">
        <f t="shared" si="33"/>
        <v>0</v>
      </c>
      <c r="AX46" s="29"/>
      <c r="AY46" s="29">
        <f t="shared" si="34"/>
        <v>0</v>
      </c>
      <c r="AZ46" s="37">
        <f t="shared" si="35"/>
        <v>0</v>
      </c>
    </row>
    <row r="47" spans="1:52">
      <c r="A47" s="56"/>
      <c r="B47" s="15" t="s">
        <v>2</v>
      </c>
      <c r="C47" s="35">
        <v>6608.34</v>
      </c>
      <c r="D47" s="36">
        <v>33.49</v>
      </c>
      <c r="E47" s="35">
        <f t="shared" si="36"/>
        <v>2679.2000000000003</v>
      </c>
      <c r="F47" s="35">
        <f t="shared" si="37"/>
        <v>3349</v>
      </c>
      <c r="G47" s="35">
        <f t="shared" si="38"/>
        <v>9287.5400000000009</v>
      </c>
      <c r="H47" s="35">
        <f t="shared" si="39"/>
        <v>9957.34</v>
      </c>
      <c r="I47" s="47"/>
      <c r="K47" s="35"/>
      <c r="L47" s="29">
        <f t="shared" si="24"/>
        <v>0</v>
      </c>
      <c r="M47" s="7">
        <f t="shared" si="25"/>
        <v>0</v>
      </c>
      <c r="N47" s="29"/>
      <c r="O47" s="29">
        <f t="shared" si="26"/>
        <v>0</v>
      </c>
      <c r="P47" s="37">
        <f t="shared" si="27"/>
        <v>0</v>
      </c>
      <c r="S47" s="56"/>
      <c r="T47" s="15" t="s">
        <v>2</v>
      </c>
      <c r="U47" s="35">
        <v>6951.81</v>
      </c>
      <c r="V47" s="36">
        <v>35.229999999999997</v>
      </c>
      <c r="W47" s="35">
        <f t="shared" si="40"/>
        <v>2818.3999999999996</v>
      </c>
      <c r="X47" s="35">
        <f t="shared" si="41"/>
        <v>3522.9999999999995</v>
      </c>
      <c r="Y47" s="35">
        <f t="shared" si="42"/>
        <v>9770.2099999999991</v>
      </c>
      <c r="Z47" s="35">
        <f t="shared" si="43"/>
        <v>10474.81</v>
      </c>
      <c r="AA47" s="47"/>
      <c r="AC47" s="35"/>
      <c r="AD47" s="29">
        <f t="shared" si="28"/>
        <v>0</v>
      </c>
      <c r="AE47" s="7">
        <f t="shared" si="29"/>
        <v>0</v>
      </c>
      <c r="AF47" s="29"/>
      <c r="AG47" s="29">
        <f t="shared" si="30"/>
        <v>0</v>
      </c>
      <c r="AH47" s="37">
        <f t="shared" si="31"/>
        <v>0</v>
      </c>
      <c r="AK47" s="56"/>
      <c r="AL47" s="15" t="s">
        <v>2</v>
      </c>
      <c r="AM47" s="35">
        <v>7327.3</v>
      </c>
      <c r="AN47" s="36">
        <v>37.130000000000003</v>
      </c>
      <c r="AO47" s="35">
        <f t="shared" si="44"/>
        <v>2970.4</v>
      </c>
      <c r="AP47" s="35">
        <f t="shared" si="45"/>
        <v>3713.0000000000005</v>
      </c>
      <c r="AQ47" s="35">
        <f t="shared" si="46"/>
        <v>10297.700000000001</v>
      </c>
      <c r="AR47" s="35">
        <f t="shared" si="47"/>
        <v>11040.300000000001</v>
      </c>
      <c r="AS47" s="47"/>
      <c r="AU47" s="35"/>
      <c r="AV47" s="29">
        <f t="shared" si="32"/>
        <v>0</v>
      </c>
      <c r="AW47" s="7">
        <f t="shared" si="33"/>
        <v>0</v>
      </c>
      <c r="AX47" s="29"/>
      <c r="AY47" s="29">
        <f t="shared" si="34"/>
        <v>0</v>
      </c>
      <c r="AZ47" s="37">
        <f t="shared" si="35"/>
        <v>0</v>
      </c>
    </row>
    <row r="48" spans="1:52">
      <c r="A48" s="56"/>
      <c r="B48" s="15" t="s">
        <v>1</v>
      </c>
      <c r="C48" s="35">
        <v>6378.1</v>
      </c>
      <c r="D48" s="36">
        <v>32.33</v>
      </c>
      <c r="E48" s="35">
        <f t="shared" si="36"/>
        <v>2586.3999999999996</v>
      </c>
      <c r="F48" s="35">
        <f t="shared" si="37"/>
        <v>3233</v>
      </c>
      <c r="G48" s="35">
        <f t="shared" si="38"/>
        <v>8964.5</v>
      </c>
      <c r="H48" s="35">
        <f t="shared" si="39"/>
        <v>9611.1</v>
      </c>
      <c r="I48" s="47"/>
      <c r="K48" s="35"/>
      <c r="L48" s="29">
        <f t="shared" si="24"/>
        <v>0</v>
      </c>
      <c r="M48" s="7">
        <f t="shared" si="25"/>
        <v>0</v>
      </c>
      <c r="N48" s="29"/>
      <c r="O48" s="29">
        <f t="shared" si="26"/>
        <v>0</v>
      </c>
      <c r="P48" s="37">
        <f t="shared" si="27"/>
        <v>0</v>
      </c>
      <c r="S48" s="56"/>
      <c r="T48" s="15" t="s">
        <v>1</v>
      </c>
      <c r="U48" s="35">
        <v>6683.7</v>
      </c>
      <c r="V48" s="36">
        <v>33.880000000000003</v>
      </c>
      <c r="W48" s="35">
        <f t="shared" si="40"/>
        <v>2710.4</v>
      </c>
      <c r="X48" s="35">
        <f t="shared" si="41"/>
        <v>3388.0000000000005</v>
      </c>
      <c r="Y48" s="35">
        <f t="shared" si="42"/>
        <v>9394.1</v>
      </c>
      <c r="Z48" s="35">
        <f t="shared" si="43"/>
        <v>10071.700000000001</v>
      </c>
      <c r="AA48" s="47"/>
      <c r="AC48" s="35"/>
      <c r="AD48" s="29">
        <f t="shared" si="28"/>
        <v>0</v>
      </c>
      <c r="AE48" s="7">
        <f t="shared" si="29"/>
        <v>0</v>
      </c>
      <c r="AF48" s="29"/>
      <c r="AG48" s="29">
        <f t="shared" si="30"/>
        <v>0</v>
      </c>
      <c r="AH48" s="37">
        <f t="shared" si="31"/>
        <v>0</v>
      </c>
      <c r="AK48" s="56"/>
      <c r="AL48" s="15" t="s">
        <v>1</v>
      </c>
      <c r="AM48" s="35">
        <v>7031.4</v>
      </c>
      <c r="AN48" s="36">
        <v>35.64</v>
      </c>
      <c r="AO48" s="35">
        <f t="shared" si="44"/>
        <v>2851.2</v>
      </c>
      <c r="AP48" s="35">
        <f t="shared" si="45"/>
        <v>3564</v>
      </c>
      <c r="AQ48" s="35">
        <f t="shared" si="46"/>
        <v>9882.5999999999985</v>
      </c>
      <c r="AR48" s="35">
        <f t="shared" si="47"/>
        <v>10595.4</v>
      </c>
      <c r="AS48" s="47"/>
      <c r="AU48" s="35"/>
      <c r="AV48" s="29">
        <f t="shared" si="32"/>
        <v>0</v>
      </c>
      <c r="AW48" s="7">
        <f t="shared" si="33"/>
        <v>0</v>
      </c>
      <c r="AX48" s="29"/>
      <c r="AY48" s="29">
        <f t="shared" si="34"/>
        <v>0</v>
      </c>
      <c r="AZ48" s="37">
        <f t="shared" si="35"/>
        <v>0</v>
      </c>
    </row>
    <row r="49" spans="1:52">
      <c r="A49" s="56"/>
      <c r="B49" s="15" t="s">
        <v>0</v>
      </c>
      <c r="C49" s="35">
        <v>6156.64</v>
      </c>
      <c r="D49" s="36">
        <v>31.21</v>
      </c>
      <c r="E49" s="35">
        <f t="shared" si="36"/>
        <v>2496.8000000000002</v>
      </c>
      <c r="F49" s="35">
        <f t="shared" si="37"/>
        <v>3121</v>
      </c>
      <c r="G49" s="35">
        <f t="shared" si="38"/>
        <v>8653.44</v>
      </c>
      <c r="H49" s="35">
        <f t="shared" si="39"/>
        <v>9277.64</v>
      </c>
      <c r="I49" s="47"/>
      <c r="K49" s="35"/>
      <c r="L49" s="29">
        <f t="shared" si="24"/>
        <v>0</v>
      </c>
      <c r="M49" s="7">
        <f t="shared" si="25"/>
        <v>0</v>
      </c>
      <c r="N49" s="38"/>
      <c r="O49" s="29">
        <f t="shared" si="26"/>
        <v>0</v>
      </c>
      <c r="P49" s="37">
        <f t="shared" si="27"/>
        <v>0</v>
      </c>
      <c r="S49" s="56"/>
      <c r="T49" s="15" t="s">
        <v>0</v>
      </c>
      <c r="U49" s="35">
        <v>6426.63</v>
      </c>
      <c r="V49" s="36">
        <v>32.58</v>
      </c>
      <c r="W49" s="35">
        <f t="shared" si="40"/>
        <v>2606.3999999999996</v>
      </c>
      <c r="X49" s="35">
        <f t="shared" si="41"/>
        <v>3258</v>
      </c>
      <c r="Y49" s="35">
        <f t="shared" si="42"/>
        <v>9033.0299999999988</v>
      </c>
      <c r="Z49" s="35">
        <f t="shared" si="43"/>
        <v>9684.630000000001</v>
      </c>
      <c r="AA49" s="47"/>
      <c r="AC49" s="35"/>
      <c r="AD49" s="29">
        <f t="shared" si="28"/>
        <v>0</v>
      </c>
      <c r="AE49" s="7">
        <f t="shared" si="29"/>
        <v>0</v>
      </c>
      <c r="AF49" s="38"/>
      <c r="AG49" s="29">
        <f t="shared" si="30"/>
        <v>0</v>
      </c>
      <c r="AH49" s="37">
        <f t="shared" si="31"/>
        <v>0</v>
      </c>
      <c r="AK49" s="56"/>
      <c r="AL49" s="15" t="s">
        <v>0</v>
      </c>
      <c r="AM49" s="35">
        <v>6747.55</v>
      </c>
      <c r="AN49" s="36">
        <v>34.21</v>
      </c>
      <c r="AO49" s="35">
        <f t="shared" si="44"/>
        <v>2736.8</v>
      </c>
      <c r="AP49" s="35">
        <f t="shared" si="45"/>
        <v>3421</v>
      </c>
      <c r="AQ49" s="35">
        <f t="shared" si="46"/>
        <v>9484.35</v>
      </c>
      <c r="AR49" s="35">
        <f t="shared" si="47"/>
        <v>10168.549999999999</v>
      </c>
      <c r="AS49" s="47"/>
      <c r="AU49" s="35"/>
      <c r="AV49" s="29">
        <f t="shared" si="32"/>
        <v>0</v>
      </c>
      <c r="AW49" s="7">
        <f t="shared" si="33"/>
        <v>0</v>
      </c>
      <c r="AX49" s="38"/>
      <c r="AY49" s="29">
        <f t="shared" si="34"/>
        <v>0</v>
      </c>
      <c r="AZ49" s="37">
        <f t="shared" si="35"/>
        <v>0</v>
      </c>
    </row>
    <row r="50" spans="1:52">
      <c r="A50" s="56" t="s">
        <v>12</v>
      </c>
      <c r="B50" s="15" t="s">
        <v>30</v>
      </c>
      <c r="C50" s="35">
        <v>5711.66</v>
      </c>
      <c r="D50" s="36">
        <v>28.95</v>
      </c>
      <c r="E50" s="35">
        <f t="shared" si="36"/>
        <v>2316</v>
      </c>
      <c r="F50" s="35">
        <f t="shared" si="37"/>
        <v>2895</v>
      </c>
      <c r="G50" s="35">
        <f t="shared" si="38"/>
        <v>8027.66</v>
      </c>
      <c r="H50" s="35">
        <f t="shared" si="39"/>
        <v>8606.66</v>
      </c>
      <c r="I50" s="47"/>
      <c r="K50" s="35"/>
      <c r="L50" s="29">
        <f t="shared" si="24"/>
        <v>0</v>
      </c>
      <c r="M50" s="7">
        <f t="shared" si="25"/>
        <v>0</v>
      </c>
      <c r="N50" s="38"/>
      <c r="O50" s="29">
        <f t="shared" si="26"/>
        <v>0</v>
      </c>
      <c r="P50" s="37">
        <f t="shared" si="27"/>
        <v>0</v>
      </c>
      <c r="S50" s="56" t="s">
        <v>12</v>
      </c>
      <c r="T50" s="15" t="s">
        <v>30</v>
      </c>
      <c r="U50" s="35">
        <v>5967.73</v>
      </c>
      <c r="V50" s="36">
        <v>30.24</v>
      </c>
      <c r="W50" s="35">
        <f t="shared" si="40"/>
        <v>2419.1999999999998</v>
      </c>
      <c r="X50" s="35">
        <f t="shared" si="41"/>
        <v>3024</v>
      </c>
      <c r="Y50" s="35">
        <f t="shared" si="42"/>
        <v>8386.93</v>
      </c>
      <c r="Z50" s="35">
        <f t="shared" si="43"/>
        <v>8991.73</v>
      </c>
      <c r="AA50" s="47"/>
      <c r="AC50" s="35"/>
      <c r="AD50" s="29">
        <f t="shared" si="28"/>
        <v>0</v>
      </c>
      <c r="AE50" s="7">
        <f t="shared" si="29"/>
        <v>0</v>
      </c>
      <c r="AF50" s="38"/>
      <c r="AG50" s="29">
        <f t="shared" si="30"/>
        <v>0</v>
      </c>
      <c r="AH50" s="37">
        <f t="shared" si="31"/>
        <v>0</v>
      </c>
      <c r="AK50" s="56" t="s">
        <v>12</v>
      </c>
      <c r="AL50" s="15" t="s">
        <v>30</v>
      </c>
      <c r="AM50" s="35">
        <v>6134.5</v>
      </c>
      <c r="AN50" s="36">
        <v>31.09</v>
      </c>
      <c r="AO50" s="35">
        <f t="shared" si="44"/>
        <v>2487.1999999999998</v>
      </c>
      <c r="AP50" s="35">
        <f t="shared" si="45"/>
        <v>3109</v>
      </c>
      <c r="AQ50" s="35">
        <f t="shared" si="46"/>
        <v>8621.7000000000007</v>
      </c>
      <c r="AR50" s="35">
        <f t="shared" si="47"/>
        <v>9243.5</v>
      </c>
      <c r="AS50" s="47"/>
      <c r="AU50" s="35"/>
      <c r="AV50" s="29">
        <f t="shared" si="32"/>
        <v>0</v>
      </c>
      <c r="AW50" s="7">
        <f t="shared" si="33"/>
        <v>0</v>
      </c>
      <c r="AX50" s="38"/>
      <c r="AY50" s="29">
        <f t="shared" si="34"/>
        <v>0</v>
      </c>
      <c r="AZ50" s="37">
        <f t="shared" si="35"/>
        <v>0</v>
      </c>
    </row>
    <row r="51" spans="1:52">
      <c r="A51" s="56"/>
      <c r="B51" s="15" t="s">
        <v>29</v>
      </c>
      <c r="C51" s="35">
        <v>5513.13</v>
      </c>
      <c r="D51" s="36">
        <v>27.94</v>
      </c>
      <c r="E51" s="35">
        <f t="shared" si="36"/>
        <v>2235.2000000000003</v>
      </c>
      <c r="F51" s="35">
        <f t="shared" si="37"/>
        <v>2794</v>
      </c>
      <c r="G51" s="35">
        <f t="shared" si="38"/>
        <v>7748.33</v>
      </c>
      <c r="H51" s="35">
        <f t="shared" si="39"/>
        <v>8307.130000000001</v>
      </c>
      <c r="I51" s="47"/>
      <c r="K51" s="35"/>
      <c r="L51" s="29">
        <f t="shared" si="24"/>
        <v>0</v>
      </c>
      <c r="M51" s="7">
        <f t="shared" si="25"/>
        <v>0</v>
      </c>
      <c r="N51" s="29"/>
      <c r="O51" s="29">
        <f t="shared" si="26"/>
        <v>0</v>
      </c>
      <c r="P51" s="37">
        <f t="shared" si="27"/>
        <v>0</v>
      </c>
      <c r="S51" s="56"/>
      <c r="T51" s="15" t="s">
        <v>29</v>
      </c>
      <c r="U51" s="35">
        <v>5737.7</v>
      </c>
      <c r="V51" s="36">
        <v>29.08</v>
      </c>
      <c r="W51" s="35">
        <f t="shared" si="40"/>
        <v>2326.3999999999996</v>
      </c>
      <c r="X51" s="35">
        <f t="shared" si="41"/>
        <v>2908</v>
      </c>
      <c r="Y51" s="35">
        <f t="shared" si="42"/>
        <v>8064.0999999999995</v>
      </c>
      <c r="Z51" s="35">
        <f t="shared" si="43"/>
        <v>8645.7000000000007</v>
      </c>
      <c r="AA51" s="47"/>
      <c r="AC51" s="35"/>
      <c r="AD51" s="29">
        <f t="shared" si="28"/>
        <v>0</v>
      </c>
      <c r="AE51" s="7">
        <f t="shared" si="29"/>
        <v>0</v>
      </c>
      <c r="AF51" s="29"/>
      <c r="AG51" s="29">
        <f t="shared" si="30"/>
        <v>0</v>
      </c>
      <c r="AH51" s="37">
        <f t="shared" si="31"/>
        <v>0</v>
      </c>
      <c r="AK51" s="56"/>
      <c r="AL51" s="15" t="s">
        <v>29</v>
      </c>
      <c r="AM51" s="35">
        <v>5898.55</v>
      </c>
      <c r="AN51" s="36">
        <v>29.9</v>
      </c>
      <c r="AO51" s="35">
        <f t="shared" si="44"/>
        <v>2392</v>
      </c>
      <c r="AP51" s="35">
        <f t="shared" si="45"/>
        <v>2990</v>
      </c>
      <c r="AQ51" s="35">
        <f t="shared" si="46"/>
        <v>8290.5499999999993</v>
      </c>
      <c r="AR51" s="35">
        <f t="shared" si="47"/>
        <v>8888.5499999999993</v>
      </c>
      <c r="AS51" s="47"/>
      <c r="AU51" s="35"/>
      <c r="AV51" s="29">
        <f t="shared" si="32"/>
        <v>0</v>
      </c>
      <c r="AW51" s="7">
        <f t="shared" si="33"/>
        <v>0</v>
      </c>
      <c r="AX51" s="29"/>
      <c r="AY51" s="29">
        <f t="shared" si="34"/>
        <v>0</v>
      </c>
      <c r="AZ51" s="37">
        <f t="shared" si="35"/>
        <v>0</v>
      </c>
    </row>
    <row r="52" spans="1:52">
      <c r="A52" s="56"/>
      <c r="B52" s="15" t="s">
        <v>2</v>
      </c>
      <c r="C52" s="35">
        <v>5321.38</v>
      </c>
      <c r="D52" s="36">
        <v>26.97</v>
      </c>
      <c r="E52" s="35">
        <f t="shared" si="36"/>
        <v>2157.6</v>
      </c>
      <c r="F52" s="35">
        <f t="shared" si="37"/>
        <v>2697</v>
      </c>
      <c r="G52" s="35">
        <f t="shared" si="38"/>
        <v>7478.98</v>
      </c>
      <c r="H52" s="35">
        <f t="shared" si="39"/>
        <v>8018.38</v>
      </c>
      <c r="I52" s="47"/>
      <c r="K52" s="35"/>
      <c r="L52" s="29">
        <f t="shared" si="24"/>
        <v>0</v>
      </c>
      <c r="M52" s="7">
        <f t="shared" si="25"/>
        <v>0</v>
      </c>
      <c r="N52" s="29"/>
      <c r="O52" s="29">
        <f t="shared" si="26"/>
        <v>0</v>
      </c>
      <c r="P52" s="37">
        <f t="shared" si="27"/>
        <v>0</v>
      </c>
      <c r="S52" s="56"/>
      <c r="T52" s="15" t="s">
        <v>2</v>
      </c>
      <c r="U52" s="35">
        <v>5517.02</v>
      </c>
      <c r="V52" s="36">
        <v>27.97</v>
      </c>
      <c r="W52" s="35">
        <f t="shared" si="40"/>
        <v>2237.6</v>
      </c>
      <c r="X52" s="35">
        <f t="shared" si="41"/>
        <v>2797</v>
      </c>
      <c r="Y52" s="35">
        <f t="shared" si="42"/>
        <v>7754.6200000000008</v>
      </c>
      <c r="Z52" s="35">
        <f t="shared" si="43"/>
        <v>8314.02</v>
      </c>
      <c r="AA52" s="47"/>
      <c r="AC52" s="35"/>
      <c r="AD52" s="29">
        <f t="shared" si="28"/>
        <v>0</v>
      </c>
      <c r="AE52" s="7">
        <f t="shared" si="29"/>
        <v>0</v>
      </c>
      <c r="AF52" s="29"/>
      <c r="AG52" s="29">
        <f t="shared" si="30"/>
        <v>0</v>
      </c>
      <c r="AH52" s="37">
        <f t="shared" si="31"/>
        <v>0</v>
      </c>
      <c r="AK52" s="56"/>
      <c r="AL52" s="15" t="s">
        <v>2</v>
      </c>
      <c r="AM52" s="35">
        <v>5671.42</v>
      </c>
      <c r="AN52" s="36">
        <v>28.75</v>
      </c>
      <c r="AO52" s="35">
        <f t="shared" si="44"/>
        <v>2300</v>
      </c>
      <c r="AP52" s="35">
        <f t="shared" si="45"/>
        <v>2875</v>
      </c>
      <c r="AQ52" s="35">
        <f t="shared" si="46"/>
        <v>7971.42</v>
      </c>
      <c r="AR52" s="35">
        <f t="shared" si="47"/>
        <v>8546.42</v>
      </c>
      <c r="AS52" s="47"/>
      <c r="AU52" s="35"/>
      <c r="AV52" s="29">
        <f t="shared" si="32"/>
        <v>0</v>
      </c>
      <c r="AW52" s="7">
        <f t="shared" si="33"/>
        <v>0</v>
      </c>
      <c r="AX52" s="29"/>
      <c r="AY52" s="29">
        <f t="shared" si="34"/>
        <v>0</v>
      </c>
      <c r="AZ52" s="37">
        <f t="shared" si="35"/>
        <v>0</v>
      </c>
    </row>
    <row r="53" spans="1:52">
      <c r="A53" s="56"/>
      <c r="B53" s="15" t="s">
        <v>1</v>
      </c>
      <c r="C53" s="35">
        <v>5136.95</v>
      </c>
      <c r="D53" s="36">
        <v>26.03</v>
      </c>
      <c r="E53" s="35">
        <f t="shared" si="36"/>
        <v>2082.4</v>
      </c>
      <c r="F53" s="35">
        <f t="shared" si="37"/>
        <v>2603</v>
      </c>
      <c r="G53" s="35">
        <f t="shared" si="38"/>
        <v>7219.35</v>
      </c>
      <c r="H53" s="35">
        <f t="shared" si="39"/>
        <v>7739.95</v>
      </c>
      <c r="I53" s="47"/>
      <c r="K53" s="35"/>
      <c r="L53" s="29">
        <f t="shared" si="24"/>
        <v>0</v>
      </c>
      <c r="M53" s="7">
        <f t="shared" si="25"/>
        <v>0</v>
      </c>
      <c r="N53" s="29"/>
      <c r="O53" s="29">
        <f t="shared" si="26"/>
        <v>0</v>
      </c>
      <c r="P53" s="37">
        <f t="shared" si="27"/>
        <v>0</v>
      </c>
      <c r="S53" s="56"/>
      <c r="T53" s="15" t="s">
        <v>1</v>
      </c>
      <c r="U53" s="35">
        <v>5305.06</v>
      </c>
      <c r="V53" s="36">
        <v>26.89</v>
      </c>
      <c r="W53" s="35">
        <f t="shared" si="40"/>
        <v>2151.1999999999998</v>
      </c>
      <c r="X53" s="35">
        <f t="shared" si="41"/>
        <v>2689</v>
      </c>
      <c r="Y53" s="35">
        <f t="shared" si="42"/>
        <v>7456.26</v>
      </c>
      <c r="Z53" s="35">
        <f t="shared" si="43"/>
        <v>7994.06</v>
      </c>
      <c r="AA53" s="47"/>
      <c r="AC53" s="35"/>
      <c r="AD53" s="29">
        <f t="shared" si="28"/>
        <v>0</v>
      </c>
      <c r="AE53" s="7">
        <f t="shared" si="29"/>
        <v>0</v>
      </c>
      <c r="AF53" s="29"/>
      <c r="AG53" s="29">
        <f t="shared" si="30"/>
        <v>0</v>
      </c>
      <c r="AH53" s="37">
        <f t="shared" si="31"/>
        <v>0</v>
      </c>
      <c r="AK53" s="56"/>
      <c r="AL53" s="15" t="s">
        <v>1</v>
      </c>
      <c r="AM53" s="35">
        <v>5454.44</v>
      </c>
      <c r="AN53" s="36">
        <v>27.64</v>
      </c>
      <c r="AO53" s="35">
        <f t="shared" si="44"/>
        <v>2211.1999999999998</v>
      </c>
      <c r="AP53" s="35">
        <f t="shared" si="45"/>
        <v>2764</v>
      </c>
      <c r="AQ53" s="35">
        <f t="shared" si="46"/>
        <v>7665.6399999999994</v>
      </c>
      <c r="AR53" s="35">
        <f t="shared" si="47"/>
        <v>8218.4399999999987</v>
      </c>
      <c r="AS53" s="47"/>
      <c r="AU53" s="35"/>
      <c r="AV53" s="29">
        <f t="shared" si="32"/>
        <v>0</v>
      </c>
      <c r="AW53" s="7">
        <f t="shared" si="33"/>
        <v>0</v>
      </c>
      <c r="AX53" s="29"/>
      <c r="AY53" s="29">
        <f t="shared" si="34"/>
        <v>0</v>
      </c>
      <c r="AZ53" s="37">
        <f t="shared" si="35"/>
        <v>0</v>
      </c>
    </row>
    <row r="54" spans="1:52">
      <c r="A54" s="56"/>
      <c r="B54" s="15" t="s">
        <v>0</v>
      </c>
      <c r="C54" s="35">
        <v>4958.42</v>
      </c>
      <c r="D54" s="36">
        <v>25.13</v>
      </c>
      <c r="E54" s="35">
        <f t="shared" si="36"/>
        <v>2010.3999999999999</v>
      </c>
      <c r="F54" s="35">
        <f t="shared" si="37"/>
        <v>2513</v>
      </c>
      <c r="G54" s="34">
        <f t="shared" si="38"/>
        <v>6968.82</v>
      </c>
      <c r="H54" s="35">
        <f t="shared" si="39"/>
        <v>7471.42</v>
      </c>
      <c r="I54" s="47"/>
      <c r="S54" s="56"/>
      <c r="T54" s="15" t="s">
        <v>0</v>
      </c>
      <c r="U54" s="35">
        <v>5101.21</v>
      </c>
      <c r="V54" s="36">
        <v>25.85</v>
      </c>
      <c r="W54" s="35">
        <f t="shared" si="40"/>
        <v>2068</v>
      </c>
      <c r="X54" s="35">
        <f t="shared" si="41"/>
        <v>2585</v>
      </c>
      <c r="Y54" s="34">
        <f t="shared" si="42"/>
        <v>7169.21</v>
      </c>
      <c r="Z54" s="35">
        <f t="shared" si="43"/>
        <v>7686.21</v>
      </c>
      <c r="AA54" s="47"/>
      <c r="AK54" s="56"/>
      <c r="AL54" s="15" t="s">
        <v>0</v>
      </c>
      <c r="AM54" s="35">
        <v>5244</v>
      </c>
      <c r="AN54" s="36">
        <v>26.58</v>
      </c>
      <c r="AO54" s="35">
        <f t="shared" si="44"/>
        <v>2126.3999999999996</v>
      </c>
      <c r="AP54" s="35">
        <f t="shared" si="45"/>
        <v>2658</v>
      </c>
      <c r="AQ54" s="34">
        <f t="shared" si="46"/>
        <v>7370.4</v>
      </c>
      <c r="AR54" s="35">
        <f t="shared" si="47"/>
        <v>7902</v>
      </c>
      <c r="AS54" s="47"/>
    </row>
    <row r="57" spans="1:52" ht="15.75">
      <c r="A57" s="57" t="s">
        <v>28</v>
      </c>
      <c r="B57" s="57"/>
      <c r="C57" s="57"/>
      <c r="D57" s="57"/>
      <c r="E57" s="57"/>
      <c r="F57" s="57"/>
      <c r="G57" s="57"/>
      <c r="H57" s="57"/>
      <c r="S57" s="57" t="s">
        <v>27</v>
      </c>
      <c r="T57" s="57"/>
      <c r="U57" s="57"/>
      <c r="V57" s="57"/>
      <c r="W57" s="57"/>
      <c r="X57" s="57"/>
      <c r="Y57" s="57"/>
      <c r="Z57" s="57"/>
      <c r="AK57" s="57" t="s">
        <v>26</v>
      </c>
      <c r="AL57" s="57"/>
      <c r="AM57" s="57"/>
      <c r="AN57" s="57"/>
      <c r="AO57" s="57"/>
      <c r="AP57" s="57"/>
      <c r="AQ57" s="57"/>
      <c r="AR57" s="57"/>
    </row>
    <row r="58" spans="1:52">
      <c r="A58" s="51" t="s">
        <v>35</v>
      </c>
      <c r="B58" s="51"/>
      <c r="C58" s="51"/>
      <c r="D58" s="51"/>
      <c r="E58" s="51"/>
      <c r="F58" s="51"/>
      <c r="G58" s="51"/>
      <c r="H58" s="51"/>
      <c r="S58" s="51" t="s">
        <v>35</v>
      </c>
      <c r="T58" s="51"/>
      <c r="U58" s="51"/>
      <c r="V58" s="51"/>
      <c r="W58" s="51"/>
      <c r="X58" s="51"/>
      <c r="Y58" s="51"/>
      <c r="Z58" s="51"/>
      <c r="AK58" s="51" t="s">
        <v>35</v>
      </c>
      <c r="AL58" s="51"/>
      <c r="AM58" s="51"/>
      <c r="AN58" s="51"/>
      <c r="AO58" s="51"/>
      <c r="AP58" s="51"/>
      <c r="AQ58" s="51"/>
      <c r="AR58" s="51"/>
    </row>
    <row r="59" spans="1:52">
      <c r="A59" s="50" t="s">
        <v>24</v>
      </c>
      <c r="B59" s="50" t="s">
        <v>23</v>
      </c>
      <c r="C59" s="50" t="s">
        <v>22</v>
      </c>
      <c r="D59" s="22" t="s">
        <v>21</v>
      </c>
      <c r="E59" s="50" t="s">
        <v>21</v>
      </c>
      <c r="F59" s="50"/>
      <c r="G59" s="50" t="s">
        <v>19</v>
      </c>
      <c r="H59" s="50"/>
      <c r="S59" s="50" t="s">
        <v>24</v>
      </c>
      <c r="T59" s="50" t="s">
        <v>23</v>
      </c>
      <c r="U59" s="50" t="s">
        <v>22</v>
      </c>
      <c r="V59" s="22" t="s">
        <v>21</v>
      </c>
      <c r="W59" s="50" t="s">
        <v>21</v>
      </c>
      <c r="X59" s="50"/>
      <c r="Y59" s="50" t="s">
        <v>19</v>
      </c>
      <c r="Z59" s="50"/>
      <c r="AK59" s="50" t="s">
        <v>24</v>
      </c>
      <c r="AL59" s="50" t="s">
        <v>23</v>
      </c>
      <c r="AM59" s="50" t="s">
        <v>22</v>
      </c>
      <c r="AN59" s="22" t="s">
        <v>21</v>
      </c>
      <c r="AO59" s="50" t="s">
        <v>21</v>
      </c>
      <c r="AP59" s="50"/>
      <c r="AQ59" s="50" t="s">
        <v>19</v>
      </c>
      <c r="AR59" s="50"/>
    </row>
    <row r="60" spans="1:52">
      <c r="A60" s="50"/>
      <c r="B60" s="50"/>
      <c r="C60" s="50"/>
      <c r="D60" s="50" t="s">
        <v>18</v>
      </c>
      <c r="E60" s="50" t="s">
        <v>16</v>
      </c>
      <c r="F60" s="50" t="s">
        <v>15</v>
      </c>
      <c r="G60" s="50" t="s">
        <v>17</v>
      </c>
      <c r="H60" s="50"/>
      <c r="K60" s="53" t="s">
        <v>14</v>
      </c>
      <c r="L60" s="53"/>
      <c r="M60" s="53"/>
      <c r="N60" s="53" t="s">
        <v>13</v>
      </c>
      <c r="O60" s="53"/>
      <c r="P60" s="53"/>
      <c r="S60" s="50"/>
      <c r="T60" s="50"/>
      <c r="U60" s="50"/>
      <c r="V60" s="50" t="s">
        <v>18</v>
      </c>
      <c r="W60" s="50" t="s">
        <v>16</v>
      </c>
      <c r="X60" s="50" t="s">
        <v>15</v>
      </c>
      <c r="Y60" s="50" t="s">
        <v>17</v>
      </c>
      <c r="Z60" s="50"/>
      <c r="AC60" s="53" t="s">
        <v>14</v>
      </c>
      <c r="AD60" s="53"/>
      <c r="AE60" s="53"/>
      <c r="AF60" s="53" t="s">
        <v>13</v>
      </c>
      <c r="AG60" s="53"/>
      <c r="AH60" s="53"/>
      <c r="AK60" s="50"/>
      <c r="AL60" s="50"/>
      <c r="AM60" s="50"/>
      <c r="AN60" s="50" t="s">
        <v>18</v>
      </c>
      <c r="AO60" s="50" t="s">
        <v>16</v>
      </c>
      <c r="AP60" s="50" t="s">
        <v>15</v>
      </c>
      <c r="AQ60" s="50" t="s">
        <v>17</v>
      </c>
      <c r="AR60" s="50"/>
      <c r="AU60" s="53" t="s">
        <v>14</v>
      </c>
      <c r="AV60" s="53"/>
      <c r="AW60" s="53"/>
      <c r="AX60" s="53" t="s">
        <v>13</v>
      </c>
      <c r="AY60" s="53"/>
      <c r="AZ60" s="53"/>
    </row>
    <row r="61" spans="1:52">
      <c r="A61" s="50"/>
      <c r="B61" s="50"/>
      <c r="C61" s="50"/>
      <c r="D61" s="50"/>
      <c r="E61" s="50"/>
      <c r="F61" s="50"/>
      <c r="G61" s="22" t="s">
        <v>16</v>
      </c>
      <c r="H61" s="22" t="s">
        <v>15</v>
      </c>
      <c r="K61" s="15" t="s">
        <v>6</v>
      </c>
      <c r="L61" s="19" t="s">
        <v>5</v>
      </c>
      <c r="M61" s="18" t="s">
        <v>4</v>
      </c>
      <c r="N61" s="15" t="s">
        <v>6</v>
      </c>
      <c r="O61" s="19" t="s">
        <v>5</v>
      </c>
      <c r="P61" s="18" t="s">
        <v>4</v>
      </c>
      <c r="S61" s="50"/>
      <c r="T61" s="50"/>
      <c r="U61" s="50"/>
      <c r="V61" s="50"/>
      <c r="W61" s="50"/>
      <c r="X61" s="50"/>
      <c r="Y61" s="22" t="s">
        <v>16</v>
      </c>
      <c r="Z61" s="22" t="s">
        <v>15</v>
      </c>
      <c r="AC61" s="15" t="s">
        <v>6</v>
      </c>
      <c r="AD61" s="19" t="s">
        <v>5</v>
      </c>
      <c r="AE61" s="18" t="s">
        <v>4</v>
      </c>
      <c r="AF61" s="15" t="s">
        <v>6</v>
      </c>
      <c r="AG61" s="19" t="s">
        <v>5</v>
      </c>
      <c r="AH61" s="18" t="s">
        <v>4</v>
      </c>
      <c r="AK61" s="50"/>
      <c r="AL61" s="50"/>
      <c r="AM61" s="50"/>
      <c r="AN61" s="50"/>
      <c r="AO61" s="50"/>
      <c r="AP61" s="50"/>
      <c r="AQ61" s="22" t="s">
        <v>16</v>
      </c>
      <c r="AR61" s="22" t="s">
        <v>15</v>
      </c>
      <c r="AU61" s="15" t="s">
        <v>6</v>
      </c>
      <c r="AV61" s="19" t="s">
        <v>5</v>
      </c>
      <c r="AW61" s="18" t="s">
        <v>4</v>
      </c>
      <c r="AX61" s="15" t="s">
        <v>6</v>
      </c>
      <c r="AY61" s="19" t="s">
        <v>5</v>
      </c>
      <c r="AZ61" s="18" t="s">
        <v>4</v>
      </c>
    </row>
    <row r="62" spans="1:52">
      <c r="A62" s="15"/>
      <c r="B62" s="15"/>
      <c r="C62" s="15" t="s">
        <v>12</v>
      </c>
      <c r="D62" s="15"/>
      <c r="E62" s="15" t="s">
        <v>11</v>
      </c>
      <c r="F62" s="15" t="s">
        <v>10</v>
      </c>
      <c r="G62" s="15" t="s">
        <v>33</v>
      </c>
      <c r="H62" s="15" t="s">
        <v>32</v>
      </c>
      <c r="K62" s="29"/>
      <c r="L62" s="29"/>
      <c r="M62" s="28"/>
      <c r="N62" s="29"/>
      <c r="O62" s="29"/>
      <c r="P62" s="28"/>
      <c r="S62" s="15"/>
      <c r="T62" s="15"/>
      <c r="U62" s="15" t="s">
        <v>12</v>
      </c>
      <c r="V62" s="15"/>
      <c r="W62" s="15" t="s">
        <v>11</v>
      </c>
      <c r="X62" s="15" t="s">
        <v>10</v>
      </c>
      <c r="Y62" s="15" t="s">
        <v>33</v>
      </c>
      <c r="Z62" s="15" t="s">
        <v>32</v>
      </c>
      <c r="AC62" s="29"/>
      <c r="AD62" s="29"/>
      <c r="AE62" s="28"/>
      <c r="AF62" s="29"/>
      <c r="AG62" s="29"/>
      <c r="AH62" s="28"/>
      <c r="AK62" s="15"/>
      <c r="AL62" s="15"/>
      <c r="AM62" s="15" t="s">
        <v>12</v>
      </c>
      <c r="AN62" s="15"/>
      <c r="AO62" s="15" t="s">
        <v>11</v>
      </c>
      <c r="AP62" s="15" t="s">
        <v>10</v>
      </c>
      <c r="AQ62" s="15" t="s">
        <v>33</v>
      </c>
      <c r="AR62" s="15" t="s">
        <v>32</v>
      </c>
      <c r="AU62" s="29"/>
      <c r="AV62" s="29"/>
      <c r="AW62" s="28"/>
      <c r="AX62" s="29"/>
      <c r="AY62" s="29"/>
      <c r="AZ62" s="28"/>
    </row>
    <row r="63" spans="1:52">
      <c r="A63" s="56" t="s">
        <v>3</v>
      </c>
      <c r="B63" s="15" t="s">
        <v>2</v>
      </c>
      <c r="C63" s="35">
        <v>19832.52</v>
      </c>
      <c r="D63" s="36">
        <v>59.13</v>
      </c>
      <c r="E63" s="35">
        <f t="shared" ref="E63:E82" si="48">D63*80</f>
        <v>4730.4000000000005</v>
      </c>
      <c r="F63" s="35">
        <f t="shared" ref="F63:F82" si="49">D63*100</f>
        <v>5913</v>
      </c>
      <c r="G63" s="35">
        <f t="shared" ref="G63:G82" si="50">C63+E63</f>
        <v>24562.920000000002</v>
      </c>
      <c r="H63" s="34">
        <f t="shared" ref="H63:H82" si="51">C63+F63</f>
        <v>25745.52</v>
      </c>
      <c r="I63" s="47"/>
      <c r="K63" s="8"/>
      <c r="L63" s="29">
        <f t="shared" ref="L63:L82" si="52">TRUNC((K63*0.09),2)</f>
        <v>0</v>
      </c>
      <c r="M63" s="7">
        <f t="shared" ref="M63:M82" si="53">TRUNC((K63+L63),2)</f>
        <v>0</v>
      </c>
      <c r="N63" s="29"/>
      <c r="O63" s="29">
        <f t="shared" ref="O63:O82" si="54">TRUNC((N63*0.09),2)</f>
        <v>0</v>
      </c>
      <c r="P63" s="28">
        <f t="shared" ref="P63:P82" si="55">TRUNC((N63+O63),2)</f>
        <v>0</v>
      </c>
      <c r="S63" s="56" t="s">
        <v>3</v>
      </c>
      <c r="T63" s="15" t="s">
        <v>2</v>
      </c>
      <c r="U63" s="35">
        <v>21297.84</v>
      </c>
      <c r="V63" s="36">
        <v>63.5</v>
      </c>
      <c r="W63" s="35">
        <f t="shared" ref="W63:W82" si="56">V63*80</f>
        <v>5080</v>
      </c>
      <c r="X63" s="35">
        <f t="shared" ref="X63:X82" si="57">V63*100</f>
        <v>6350</v>
      </c>
      <c r="Y63" s="35">
        <f t="shared" ref="Y63:Y82" si="58">U63+W63</f>
        <v>26377.84</v>
      </c>
      <c r="Z63" s="34">
        <f t="shared" ref="Z63:Z82" si="59">U63+X63</f>
        <v>27647.84</v>
      </c>
      <c r="AA63" s="47"/>
      <c r="AC63" s="8"/>
      <c r="AD63" s="29">
        <f t="shared" ref="AD63:AD82" si="60">TRUNC((AC63*0.09),2)</f>
        <v>0</v>
      </c>
      <c r="AE63" s="7">
        <f t="shared" ref="AE63:AE82" si="61">TRUNC((AC63+AD63),2)</f>
        <v>0</v>
      </c>
      <c r="AF63" s="29"/>
      <c r="AG63" s="29">
        <f t="shared" ref="AG63:AG82" si="62">TRUNC((AF63*0.09),2)</f>
        <v>0</v>
      </c>
      <c r="AH63" s="28">
        <f t="shared" ref="AH63:AH82" si="63">TRUNC((AF63+AG63),2)</f>
        <v>0</v>
      </c>
      <c r="AK63" s="56" t="s">
        <v>3</v>
      </c>
      <c r="AL63" s="15" t="s">
        <v>2</v>
      </c>
      <c r="AM63" s="35">
        <v>22756</v>
      </c>
      <c r="AN63" s="36">
        <v>67.84</v>
      </c>
      <c r="AO63" s="35">
        <f t="shared" ref="AO63:AO82" si="64">AN63*80</f>
        <v>5427.2000000000007</v>
      </c>
      <c r="AP63" s="35">
        <f t="shared" ref="AP63:AP82" si="65">AN63*100</f>
        <v>6784</v>
      </c>
      <c r="AQ63" s="35">
        <f t="shared" ref="AQ63:AQ82" si="66">AM63+AO63</f>
        <v>28183.200000000001</v>
      </c>
      <c r="AR63" s="34">
        <f t="shared" ref="AR63:AR82" si="67">AM63+AP63</f>
        <v>29540</v>
      </c>
      <c r="AS63" s="47"/>
      <c r="AU63" s="8"/>
      <c r="AV63" s="29">
        <f t="shared" ref="AV63:AV82" si="68">TRUNC((AU63*0.09),2)</f>
        <v>0</v>
      </c>
      <c r="AW63" s="7">
        <f t="shared" ref="AW63:AW82" si="69">TRUNC((AU63+AV63),2)</f>
        <v>0</v>
      </c>
      <c r="AX63" s="29"/>
      <c r="AY63" s="29">
        <f t="shared" ref="AY63:AY82" si="70">TRUNC((AX63*0.09),2)</f>
        <v>0</v>
      </c>
      <c r="AZ63" s="28">
        <f t="shared" ref="AZ63:AZ82" si="71">TRUNC((AX63+AY63),2)</f>
        <v>0</v>
      </c>
    </row>
    <row r="64" spans="1:52">
      <c r="A64" s="56"/>
      <c r="B64" s="15" t="s">
        <v>1</v>
      </c>
      <c r="C64" s="35">
        <v>19405.919999999998</v>
      </c>
      <c r="D64" s="36">
        <v>57.86</v>
      </c>
      <c r="E64" s="35">
        <f t="shared" si="48"/>
        <v>4628.8</v>
      </c>
      <c r="F64" s="35">
        <f t="shared" si="49"/>
        <v>5786</v>
      </c>
      <c r="G64" s="35">
        <f t="shared" si="50"/>
        <v>24034.719999999998</v>
      </c>
      <c r="H64" s="35">
        <f t="shared" si="51"/>
        <v>25191.919999999998</v>
      </c>
      <c r="I64" s="47"/>
      <c r="K64" s="8"/>
      <c r="L64" s="29">
        <f t="shared" si="52"/>
        <v>0</v>
      </c>
      <c r="M64" s="7">
        <f t="shared" si="53"/>
        <v>0</v>
      </c>
      <c r="N64" s="29"/>
      <c r="O64" s="29">
        <f t="shared" si="54"/>
        <v>0</v>
      </c>
      <c r="P64" s="28">
        <f t="shared" si="55"/>
        <v>0</v>
      </c>
      <c r="S64" s="56"/>
      <c r="T64" s="15" t="s">
        <v>1</v>
      </c>
      <c r="U64" s="35">
        <v>20806.52</v>
      </c>
      <c r="V64" s="36">
        <v>62.03</v>
      </c>
      <c r="W64" s="35">
        <f t="shared" si="56"/>
        <v>4962.3999999999996</v>
      </c>
      <c r="X64" s="35">
        <f t="shared" si="57"/>
        <v>6203</v>
      </c>
      <c r="Y64" s="35">
        <f t="shared" si="58"/>
        <v>25768.92</v>
      </c>
      <c r="Z64" s="35">
        <f t="shared" si="59"/>
        <v>27009.52</v>
      </c>
      <c r="AA64" s="47"/>
      <c r="AC64" s="8"/>
      <c r="AD64" s="29">
        <f t="shared" si="60"/>
        <v>0</v>
      </c>
      <c r="AE64" s="7">
        <f t="shared" si="61"/>
        <v>0</v>
      </c>
      <c r="AF64" s="29"/>
      <c r="AG64" s="29">
        <f t="shared" si="62"/>
        <v>0</v>
      </c>
      <c r="AH64" s="28">
        <f t="shared" si="63"/>
        <v>0</v>
      </c>
      <c r="AK64" s="56"/>
      <c r="AL64" s="15" t="s">
        <v>1</v>
      </c>
      <c r="AM64" s="35">
        <v>22276.959999999999</v>
      </c>
      <c r="AN64" s="36">
        <v>66.42</v>
      </c>
      <c r="AO64" s="35">
        <f t="shared" si="64"/>
        <v>5313.6</v>
      </c>
      <c r="AP64" s="35">
        <f t="shared" si="65"/>
        <v>6642</v>
      </c>
      <c r="AQ64" s="35">
        <f t="shared" si="66"/>
        <v>27590.559999999998</v>
      </c>
      <c r="AR64" s="35">
        <f t="shared" si="67"/>
        <v>28918.959999999999</v>
      </c>
      <c r="AS64" s="47"/>
      <c r="AU64" s="8"/>
      <c r="AV64" s="29">
        <f t="shared" si="68"/>
        <v>0</v>
      </c>
      <c r="AW64" s="7">
        <f t="shared" si="69"/>
        <v>0</v>
      </c>
      <c r="AX64" s="29"/>
      <c r="AY64" s="29">
        <f t="shared" si="70"/>
        <v>0</v>
      </c>
      <c r="AZ64" s="28">
        <f t="shared" si="71"/>
        <v>0</v>
      </c>
    </row>
    <row r="65" spans="1:52">
      <c r="A65" s="56"/>
      <c r="B65" s="15" t="s">
        <v>0</v>
      </c>
      <c r="C65" s="35">
        <v>18988.36</v>
      </c>
      <c r="D65" s="36">
        <v>56.1</v>
      </c>
      <c r="E65" s="35">
        <f t="shared" si="48"/>
        <v>4488</v>
      </c>
      <c r="F65" s="35">
        <f t="shared" si="49"/>
        <v>5610</v>
      </c>
      <c r="G65" s="35">
        <f t="shared" si="50"/>
        <v>23476.36</v>
      </c>
      <c r="H65" s="35">
        <f t="shared" si="51"/>
        <v>24598.36</v>
      </c>
      <c r="I65" s="47"/>
      <c r="K65" s="8"/>
      <c r="L65" s="29">
        <f t="shared" si="52"/>
        <v>0</v>
      </c>
      <c r="M65" s="7">
        <f t="shared" si="53"/>
        <v>0</v>
      </c>
      <c r="N65" s="29"/>
      <c r="O65" s="29">
        <f t="shared" si="54"/>
        <v>0</v>
      </c>
      <c r="P65" s="28">
        <f t="shared" si="55"/>
        <v>0</v>
      </c>
      <c r="S65" s="56"/>
      <c r="T65" s="15" t="s">
        <v>0</v>
      </c>
      <c r="U65" s="35">
        <v>20328.16</v>
      </c>
      <c r="V65" s="36">
        <v>60.6</v>
      </c>
      <c r="W65" s="35">
        <f t="shared" si="56"/>
        <v>4848</v>
      </c>
      <c r="X65" s="35">
        <f t="shared" si="57"/>
        <v>6060</v>
      </c>
      <c r="Y65" s="35">
        <f t="shared" si="58"/>
        <v>25176.16</v>
      </c>
      <c r="Z65" s="35">
        <f t="shared" si="59"/>
        <v>26388.16</v>
      </c>
      <c r="AA65" s="47"/>
      <c r="AC65" s="8"/>
      <c r="AD65" s="29">
        <f t="shared" si="60"/>
        <v>0</v>
      </c>
      <c r="AE65" s="7">
        <f t="shared" si="61"/>
        <v>0</v>
      </c>
      <c r="AF65" s="29"/>
      <c r="AG65" s="29">
        <f t="shared" si="62"/>
        <v>0</v>
      </c>
      <c r="AH65" s="28">
        <f t="shared" si="63"/>
        <v>0</v>
      </c>
      <c r="AK65" s="56"/>
      <c r="AL65" s="15" t="s">
        <v>0</v>
      </c>
      <c r="AM65" s="35">
        <v>21808.58</v>
      </c>
      <c r="AN65" s="36">
        <v>65.02</v>
      </c>
      <c r="AO65" s="35">
        <f t="shared" si="64"/>
        <v>5201.5999999999995</v>
      </c>
      <c r="AP65" s="35">
        <f t="shared" si="65"/>
        <v>6502</v>
      </c>
      <c r="AQ65" s="35">
        <f t="shared" si="66"/>
        <v>27010.18</v>
      </c>
      <c r="AR65" s="35">
        <f t="shared" si="67"/>
        <v>28310.58</v>
      </c>
      <c r="AS65" s="47"/>
      <c r="AU65" s="8"/>
      <c r="AV65" s="29">
        <f t="shared" si="68"/>
        <v>0</v>
      </c>
      <c r="AW65" s="7">
        <f t="shared" si="69"/>
        <v>0</v>
      </c>
      <c r="AX65" s="29"/>
      <c r="AY65" s="29">
        <f t="shared" si="70"/>
        <v>0</v>
      </c>
      <c r="AZ65" s="28">
        <f t="shared" si="71"/>
        <v>0</v>
      </c>
    </row>
    <row r="66" spans="1:52">
      <c r="A66" s="56" t="s">
        <v>10</v>
      </c>
      <c r="B66" s="15" t="s">
        <v>31</v>
      </c>
      <c r="C66" s="35">
        <v>17663.16</v>
      </c>
      <c r="D66" s="36">
        <v>52.66</v>
      </c>
      <c r="E66" s="35">
        <f t="shared" si="48"/>
        <v>4212.7999999999993</v>
      </c>
      <c r="F66" s="35">
        <f t="shared" si="49"/>
        <v>5266</v>
      </c>
      <c r="G66" s="35">
        <f t="shared" si="50"/>
        <v>21875.96</v>
      </c>
      <c r="H66" s="35">
        <f t="shared" si="51"/>
        <v>22929.16</v>
      </c>
      <c r="I66" s="47"/>
      <c r="K66" s="8"/>
      <c r="L66" s="29">
        <f t="shared" si="52"/>
        <v>0</v>
      </c>
      <c r="M66" s="7">
        <f t="shared" si="53"/>
        <v>0</v>
      </c>
      <c r="N66" s="38"/>
      <c r="O66" s="29">
        <f t="shared" si="54"/>
        <v>0</v>
      </c>
      <c r="P66" s="28">
        <f t="shared" si="55"/>
        <v>0</v>
      </c>
      <c r="S66" s="56" t="s">
        <v>10</v>
      </c>
      <c r="T66" s="15" t="s">
        <v>31</v>
      </c>
      <c r="U66" s="35">
        <v>18926.580000000002</v>
      </c>
      <c r="V66" s="36">
        <v>56.43</v>
      </c>
      <c r="W66" s="35">
        <f t="shared" si="56"/>
        <v>4514.3999999999996</v>
      </c>
      <c r="X66" s="35">
        <f t="shared" si="57"/>
        <v>5643</v>
      </c>
      <c r="Y66" s="35">
        <f t="shared" si="58"/>
        <v>23440.980000000003</v>
      </c>
      <c r="Z66" s="35">
        <f t="shared" si="59"/>
        <v>24569.58</v>
      </c>
      <c r="AA66" s="47"/>
      <c r="AC66" s="8"/>
      <c r="AD66" s="29">
        <f t="shared" si="60"/>
        <v>0</v>
      </c>
      <c r="AE66" s="7">
        <f t="shared" si="61"/>
        <v>0</v>
      </c>
      <c r="AF66" s="38"/>
      <c r="AG66" s="29">
        <f t="shared" si="62"/>
        <v>0</v>
      </c>
      <c r="AH66" s="28">
        <f t="shared" si="63"/>
        <v>0</v>
      </c>
      <c r="AK66" s="56" t="s">
        <v>10</v>
      </c>
      <c r="AL66" s="15" t="s">
        <v>31</v>
      </c>
      <c r="AM66" s="35">
        <v>20344.18</v>
      </c>
      <c r="AN66" s="36">
        <v>60.65</v>
      </c>
      <c r="AO66" s="35">
        <f t="shared" si="64"/>
        <v>4852</v>
      </c>
      <c r="AP66" s="35">
        <f t="shared" si="65"/>
        <v>6065</v>
      </c>
      <c r="AQ66" s="35">
        <f t="shared" si="66"/>
        <v>25196.18</v>
      </c>
      <c r="AR66" s="35">
        <f t="shared" si="67"/>
        <v>26409.18</v>
      </c>
      <c r="AS66" s="47"/>
      <c r="AU66" s="8"/>
      <c r="AV66" s="29">
        <f t="shared" si="68"/>
        <v>0</v>
      </c>
      <c r="AW66" s="7">
        <f t="shared" si="69"/>
        <v>0</v>
      </c>
      <c r="AX66" s="38"/>
      <c r="AY66" s="29">
        <f t="shared" si="70"/>
        <v>0</v>
      </c>
      <c r="AZ66" s="28">
        <f t="shared" si="71"/>
        <v>0</v>
      </c>
    </row>
    <row r="67" spans="1:52">
      <c r="A67" s="56"/>
      <c r="B67" s="15" t="s">
        <v>30</v>
      </c>
      <c r="C67" s="35">
        <v>17283.060000000001</v>
      </c>
      <c r="D67" s="36">
        <v>51.53</v>
      </c>
      <c r="E67" s="35">
        <f t="shared" si="48"/>
        <v>4122.3999999999996</v>
      </c>
      <c r="F67" s="35">
        <f t="shared" si="49"/>
        <v>5153</v>
      </c>
      <c r="G67" s="35">
        <f t="shared" si="50"/>
        <v>21405.46</v>
      </c>
      <c r="H67" s="35">
        <f t="shared" si="51"/>
        <v>22436.06</v>
      </c>
      <c r="I67" s="47"/>
      <c r="K67" s="8"/>
      <c r="L67" s="29">
        <f t="shared" si="52"/>
        <v>0</v>
      </c>
      <c r="M67" s="7">
        <f t="shared" si="53"/>
        <v>0</v>
      </c>
      <c r="N67" s="29"/>
      <c r="O67" s="29">
        <f t="shared" si="54"/>
        <v>0</v>
      </c>
      <c r="P67" s="28">
        <f t="shared" si="55"/>
        <v>0</v>
      </c>
      <c r="S67" s="56"/>
      <c r="T67" s="15" t="s">
        <v>30</v>
      </c>
      <c r="U67" s="35">
        <v>18490.5</v>
      </c>
      <c r="V67" s="36">
        <v>55.13</v>
      </c>
      <c r="W67" s="35">
        <f t="shared" si="56"/>
        <v>4410.4000000000005</v>
      </c>
      <c r="X67" s="35">
        <f t="shared" si="57"/>
        <v>5513</v>
      </c>
      <c r="Y67" s="35">
        <f t="shared" si="58"/>
        <v>22900.9</v>
      </c>
      <c r="Z67" s="35">
        <f t="shared" si="59"/>
        <v>24003.5</v>
      </c>
      <c r="AA67" s="47"/>
      <c r="AC67" s="8"/>
      <c r="AD67" s="29">
        <f t="shared" si="60"/>
        <v>0</v>
      </c>
      <c r="AE67" s="7">
        <f t="shared" si="61"/>
        <v>0</v>
      </c>
      <c r="AF67" s="29"/>
      <c r="AG67" s="29">
        <f t="shared" si="62"/>
        <v>0</v>
      </c>
      <c r="AH67" s="28">
        <f t="shared" si="63"/>
        <v>0</v>
      </c>
      <c r="AK67" s="56"/>
      <c r="AL67" s="15" t="s">
        <v>30</v>
      </c>
      <c r="AM67" s="35">
        <v>19885.2</v>
      </c>
      <c r="AN67" s="36">
        <v>59.29</v>
      </c>
      <c r="AO67" s="35">
        <f t="shared" si="64"/>
        <v>4743.2</v>
      </c>
      <c r="AP67" s="35">
        <f t="shared" si="65"/>
        <v>5929</v>
      </c>
      <c r="AQ67" s="35">
        <f t="shared" si="66"/>
        <v>24628.400000000001</v>
      </c>
      <c r="AR67" s="35">
        <f t="shared" si="67"/>
        <v>25814.2</v>
      </c>
      <c r="AS67" s="47"/>
      <c r="AU67" s="8"/>
      <c r="AV67" s="29">
        <f t="shared" si="68"/>
        <v>0</v>
      </c>
      <c r="AW67" s="7">
        <f t="shared" si="69"/>
        <v>0</v>
      </c>
      <c r="AX67" s="29"/>
      <c r="AY67" s="29">
        <f t="shared" si="70"/>
        <v>0</v>
      </c>
      <c r="AZ67" s="28">
        <f t="shared" si="71"/>
        <v>0</v>
      </c>
    </row>
    <row r="68" spans="1:52">
      <c r="A68" s="56"/>
      <c r="B68" s="15" t="s">
        <v>29</v>
      </c>
      <c r="C68" s="35">
        <v>16910.099999999999</v>
      </c>
      <c r="D68" s="36">
        <v>50.42</v>
      </c>
      <c r="E68" s="35">
        <f t="shared" si="48"/>
        <v>4033.6000000000004</v>
      </c>
      <c r="F68" s="35">
        <f t="shared" si="49"/>
        <v>5042</v>
      </c>
      <c r="G68" s="35">
        <f t="shared" si="50"/>
        <v>20943.699999999997</v>
      </c>
      <c r="H68" s="35">
        <f t="shared" si="51"/>
        <v>21952.1</v>
      </c>
      <c r="I68" s="47"/>
      <c r="K68" s="8"/>
      <c r="L68" s="29">
        <f t="shared" si="52"/>
        <v>0</v>
      </c>
      <c r="M68" s="7">
        <f t="shared" si="53"/>
        <v>0</v>
      </c>
      <c r="N68" s="29"/>
      <c r="O68" s="29">
        <f t="shared" si="54"/>
        <v>0</v>
      </c>
      <c r="P68" s="28">
        <f t="shared" si="55"/>
        <v>0</v>
      </c>
      <c r="S68" s="56"/>
      <c r="T68" s="15" t="s">
        <v>29</v>
      </c>
      <c r="U68" s="35">
        <v>18063.060000000001</v>
      </c>
      <c r="V68" s="36">
        <v>53.86</v>
      </c>
      <c r="W68" s="35">
        <f t="shared" si="56"/>
        <v>4308.8</v>
      </c>
      <c r="X68" s="35">
        <f t="shared" si="57"/>
        <v>5386</v>
      </c>
      <c r="Y68" s="35">
        <f t="shared" si="58"/>
        <v>22371.86</v>
      </c>
      <c r="Z68" s="35">
        <f t="shared" si="59"/>
        <v>23449.06</v>
      </c>
      <c r="AA68" s="47"/>
      <c r="AC68" s="8"/>
      <c r="AD68" s="29">
        <f t="shared" si="60"/>
        <v>0</v>
      </c>
      <c r="AE68" s="7">
        <f t="shared" si="61"/>
        <v>0</v>
      </c>
      <c r="AF68" s="29"/>
      <c r="AG68" s="29">
        <f t="shared" si="62"/>
        <v>0</v>
      </c>
      <c r="AH68" s="28">
        <f t="shared" si="63"/>
        <v>0</v>
      </c>
      <c r="AK68" s="56"/>
      <c r="AL68" s="15" t="s">
        <v>29</v>
      </c>
      <c r="AM68" s="35">
        <v>19437.28</v>
      </c>
      <c r="AN68" s="36">
        <v>57.96</v>
      </c>
      <c r="AO68" s="35">
        <f t="shared" si="64"/>
        <v>4636.8</v>
      </c>
      <c r="AP68" s="35">
        <f t="shared" si="65"/>
        <v>5796</v>
      </c>
      <c r="AQ68" s="35">
        <f t="shared" si="66"/>
        <v>24074.079999999998</v>
      </c>
      <c r="AR68" s="35">
        <f t="shared" si="67"/>
        <v>25233.279999999999</v>
      </c>
      <c r="AS68" s="47"/>
      <c r="AU68" s="8"/>
      <c r="AV68" s="29">
        <f t="shared" si="68"/>
        <v>0</v>
      </c>
      <c r="AW68" s="7">
        <f t="shared" si="69"/>
        <v>0</v>
      </c>
      <c r="AX68" s="29"/>
      <c r="AY68" s="29">
        <f t="shared" si="70"/>
        <v>0</v>
      </c>
      <c r="AZ68" s="28">
        <f t="shared" si="71"/>
        <v>0</v>
      </c>
    </row>
    <row r="69" spans="1:52">
      <c r="A69" s="56"/>
      <c r="B69" s="15" t="s">
        <v>2</v>
      </c>
      <c r="C69" s="35">
        <v>16545.98</v>
      </c>
      <c r="D69" s="36">
        <v>49.34</v>
      </c>
      <c r="E69" s="35">
        <f t="shared" si="48"/>
        <v>3947.2000000000003</v>
      </c>
      <c r="F69" s="35">
        <f t="shared" si="49"/>
        <v>4934</v>
      </c>
      <c r="G69" s="35">
        <f t="shared" si="50"/>
        <v>20493.18</v>
      </c>
      <c r="H69" s="35">
        <f t="shared" si="51"/>
        <v>21479.98</v>
      </c>
      <c r="I69" s="47"/>
      <c r="K69" s="8"/>
      <c r="L69" s="29">
        <f t="shared" si="52"/>
        <v>0</v>
      </c>
      <c r="M69" s="7">
        <f t="shared" si="53"/>
        <v>0</v>
      </c>
      <c r="N69" s="29"/>
      <c r="O69" s="29">
        <f t="shared" si="54"/>
        <v>0</v>
      </c>
      <c r="P69" s="28">
        <f t="shared" si="55"/>
        <v>0</v>
      </c>
      <c r="S69" s="56"/>
      <c r="T69" s="15" t="s">
        <v>2</v>
      </c>
      <c r="U69" s="35">
        <v>17645.8</v>
      </c>
      <c r="V69" s="36">
        <v>52.62</v>
      </c>
      <c r="W69" s="35">
        <f t="shared" si="56"/>
        <v>4209.5999999999995</v>
      </c>
      <c r="X69" s="35">
        <f t="shared" si="57"/>
        <v>5262</v>
      </c>
      <c r="Y69" s="35">
        <f t="shared" si="58"/>
        <v>21855.399999999998</v>
      </c>
      <c r="Z69" s="35">
        <f t="shared" si="59"/>
        <v>22907.8</v>
      </c>
      <c r="AA69" s="47"/>
      <c r="AC69" s="8"/>
      <c r="AD69" s="29">
        <f t="shared" si="60"/>
        <v>0</v>
      </c>
      <c r="AE69" s="7">
        <f t="shared" si="61"/>
        <v>0</v>
      </c>
      <c r="AF69" s="29"/>
      <c r="AG69" s="29">
        <f t="shared" si="62"/>
        <v>0</v>
      </c>
      <c r="AH69" s="28">
        <f t="shared" si="63"/>
        <v>0</v>
      </c>
      <c r="AK69" s="56"/>
      <c r="AL69" s="15" t="s">
        <v>2</v>
      </c>
      <c r="AM69" s="35">
        <v>19029.54</v>
      </c>
      <c r="AN69" s="36">
        <v>56.74</v>
      </c>
      <c r="AO69" s="35">
        <f t="shared" si="64"/>
        <v>4539.2</v>
      </c>
      <c r="AP69" s="35">
        <f t="shared" si="65"/>
        <v>5674</v>
      </c>
      <c r="AQ69" s="35">
        <f t="shared" si="66"/>
        <v>23568.74</v>
      </c>
      <c r="AR69" s="35">
        <f t="shared" si="67"/>
        <v>24703.54</v>
      </c>
      <c r="AS69" s="47"/>
      <c r="AU69" s="8"/>
      <c r="AV69" s="29">
        <f t="shared" si="68"/>
        <v>0</v>
      </c>
      <c r="AW69" s="7">
        <f t="shared" si="69"/>
        <v>0</v>
      </c>
      <c r="AX69" s="29"/>
      <c r="AY69" s="29">
        <f t="shared" si="70"/>
        <v>0</v>
      </c>
      <c r="AZ69" s="28">
        <f t="shared" si="71"/>
        <v>0</v>
      </c>
    </row>
    <row r="70" spans="1:52">
      <c r="A70" s="56"/>
      <c r="B70" s="15" t="s">
        <v>1</v>
      </c>
      <c r="C70" s="35">
        <v>16190.36</v>
      </c>
      <c r="D70" s="36">
        <v>48.27</v>
      </c>
      <c r="E70" s="35">
        <f t="shared" si="48"/>
        <v>3861.6000000000004</v>
      </c>
      <c r="F70" s="35">
        <f t="shared" si="49"/>
        <v>4827</v>
      </c>
      <c r="G70" s="35">
        <f t="shared" si="50"/>
        <v>20051.96</v>
      </c>
      <c r="H70" s="35">
        <f t="shared" si="51"/>
        <v>21017.360000000001</v>
      </c>
      <c r="I70" s="47"/>
      <c r="K70" s="8"/>
      <c r="L70" s="29">
        <f t="shared" si="52"/>
        <v>0</v>
      </c>
      <c r="M70" s="7">
        <f t="shared" si="53"/>
        <v>0</v>
      </c>
      <c r="N70" s="29"/>
      <c r="O70" s="29">
        <f t="shared" si="54"/>
        <v>0</v>
      </c>
      <c r="P70" s="28">
        <f t="shared" si="55"/>
        <v>0</v>
      </c>
      <c r="S70" s="56"/>
      <c r="T70" s="15" t="s">
        <v>1</v>
      </c>
      <c r="U70" s="35">
        <v>17240.34</v>
      </c>
      <c r="V70" s="36">
        <v>51.4</v>
      </c>
      <c r="W70" s="35">
        <f t="shared" si="56"/>
        <v>4112</v>
      </c>
      <c r="X70" s="35">
        <f t="shared" si="57"/>
        <v>5140</v>
      </c>
      <c r="Y70" s="35">
        <f t="shared" si="58"/>
        <v>21352.34</v>
      </c>
      <c r="Z70" s="35">
        <f t="shared" si="59"/>
        <v>22380.34</v>
      </c>
      <c r="AA70" s="47"/>
      <c r="AC70" s="8"/>
      <c r="AD70" s="29">
        <f t="shared" si="60"/>
        <v>0</v>
      </c>
      <c r="AE70" s="7">
        <f t="shared" si="61"/>
        <v>0</v>
      </c>
      <c r="AF70" s="29"/>
      <c r="AG70" s="29">
        <f t="shared" si="62"/>
        <v>0</v>
      </c>
      <c r="AH70" s="28">
        <f t="shared" si="63"/>
        <v>0</v>
      </c>
      <c r="AK70" s="56"/>
      <c r="AL70" s="15" t="s">
        <v>1</v>
      </c>
      <c r="AM70" s="35">
        <v>18627.740000000002</v>
      </c>
      <c r="AN70" s="36">
        <v>55.55</v>
      </c>
      <c r="AO70" s="35">
        <f t="shared" si="64"/>
        <v>4444</v>
      </c>
      <c r="AP70" s="35">
        <f t="shared" si="65"/>
        <v>5555</v>
      </c>
      <c r="AQ70" s="35">
        <f t="shared" si="66"/>
        <v>23071.74</v>
      </c>
      <c r="AR70" s="35">
        <f t="shared" si="67"/>
        <v>24182.74</v>
      </c>
      <c r="AS70" s="47"/>
      <c r="AU70" s="8"/>
      <c r="AV70" s="29">
        <f t="shared" si="68"/>
        <v>0</v>
      </c>
      <c r="AW70" s="7">
        <f t="shared" si="69"/>
        <v>0</v>
      </c>
      <c r="AX70" s="29"/>
      <c r="AY70" s="29">
        <f t="shared" si="70"/>
        <v>0</v>
      </c>
      <c r="AZ70" s="28">
        <f t="shared" si="71"/>
        <v>0</v>
      </c>
    </row>
    <row r="71" spans="1:52">
      <c r="A71" s="56"/>
      <c r="B71" s="15" t="s">
        <v>0</v>
      </c>
      <c r="C71" s="35">
        <v>15842.96</v>
      </c>
      <c r="D71" s="36">
        <v>47.23</v>
      </c>
      <c r="E71" s="35">
        <f t="shared" si="48"/>
        <v>3778.3999999999996</v>
      </c>
      <c r="F71" s="35">
        <f t="shared" si="49"/>
        <v>4723</v>
      </c>
      <c r="G71" s="35">
        <f t="shared" si="50"/>
        <v>19621.36</v>
      </c>
      <c r="H71" s="35">
        <f t="shared" si="51"/>
        <v>20565.96</v>
      </c>
      <c r="I71" s="47"/>
      <c r="K71" s="8"/>
      <c r="L71" s="29">
        <f t="shared" si="52"/>
        <v>0</v>
      </c>
      <c r="M71" s="7">
        <f t="shared" si="53"/>
        <v>0</v>
      </c>
      <c r="N71" s="38"/>
      <c r="O71" s="29">
        <f t="shared" si="54"/>
        <v>0</v>
      </c>
      <c r="P71" s="28">
        <f t="shared" si="55"/>
        <v>0</v>
      </c>
      <c r="S71" s="56"/>
      <c r="T71" s="15" t="s">
        <v>0</v>
      </c>
      <c r="U71" s="35">
        <v>16844.259999999998</v>
      </c>
      <c r="V71" s="36">
        <v>50.21</v>
      </c>
      <c r="W71" s="35">
        <f t="shared" si="56"/>
        <v>4016.8</v>
      </c>
      <c r="X71" s="35">
        <f t="shared" si="57"/>
        <v>5021</v>
      </c>
      <c r="Y71" s="35">
        <f t="shared" si="58"/>
        <v>20861.059999999998</v>
      </c>
      <c r="Z71" s="35">
        <f t="shared" si="59"/>
        <v>21865.26</v>
      </c>
      <c r="AA71" s="47"/>
      <c r="AC71" s="8"/>
      <c r="AD71" s="29">
        <f t="shared" si="60"/>
        <v>0</v>
      </c>
      <c r="AE71" s="7">
        <f t="shared" si="61"/>
        <v>0</v>
      </c>
      <c r="AF71" s="38"/>
      <c r="AG71" s="29">
        <f t="shared" si="62"/>
        <v>0</v>
      </c>
      <c r="AH71" s="28">
        <f t="shared" si="63"/>
        <v>0</v>
      </c>
      <c r="AK71" s="56"/>
      <c r="AL71" s="15" t="s">
        <v>0</v>
      </c>
      <c r="AM71" s="35">
        <v>18237.580000000002</v>
      </c>
      <c r="AN71" s="36">
        <v>54.37</v>
      </c>
      <c r="AO71" s="35">
        <f t="shared" si="64"/>
        <v>4349.5999999999995</v>
      </c>
      <c r="AP71" s="35">
        <f t="shared" si="65"/>
        <v>5437</v>
      </c>
      <c r="AQ71" s="35">
        <f t="shared" si="66"/>
        <v>22587.18</v>
      </c>
      <c r="AR71" s="35">
        <f t="shared" si="67"/>
        <v>23674.58</v>
      </c>
      <c r="AS71" s="47"/>
      <c r="AU71" s="8"/>
      <c r="AV71" s="29">
        <f t="shared" si="68"/>
        <v>0</v>
      </c>
      <c r="AW71" s="7">
        <f t="shared" si="69"/>
        <v>0</v>
      </c>
      <c r="AX71" s="38"/>
      <c r="AY71" s="29">
        <f t="shared" si="70"/>
        <v>0</v>
      </c>
      <c r="AZ71" s="28">
        <f t="shared" si="71"/>
        <v>0</v>
      </c>
    </row>
    <row r="72" spans="1:52">
      <c r="A72" s="56" t="s">
        <v>11</v>
      </c>
      <c r="B72" s="15" t="s">
        <v>31</v>
      </c>
      <c r="C72" s="35">
        <v>14696.24</v>
      </c>
      <c r="D72" s="36">
        <v>43.81</v>
      </c>
      <c r="E72" s="35">
        <f t="shared" si="48"/>
        <v>3504.8</v>
      </c>
      <c r="F72" s="35">
        <f t="shared" si="49"/>
        <v>4381</v>
      </c>
      <c r="G72" s="35">
        <f t="shared" si="50"/>
        <v>18201.04</v>
      </c>
      <c r="H72" s="35">
        <f t="shared" si="51"/>
        <v>19077.239999999998</v>
      </c>
      <c r="I72" s="47"/>
      <c r="K72" s="8"/>
      <c r="L72" s="29">
        <f t="shared" si="52"/>
        <v>0</v>
      </c>
      <c r="M72" s="7">
        <f t="shared" si="53"/>
        <v>0</v>
      </c>
      <c r="N72" s="29"/>
      <c r="O72" s="29">
        <f t="shared" si="54"/>
        <v>0</v>
      </c>
      <c r="P72" s="28">
        <f t="shared" si="55"/>
        <v>0</v>
      </c>
      <c r="S72" s="56" t="s">
        <v>11</v>
      </c>
      <c r="T72" s="15" t="s">
        <v>31</v>
      </c>
      <c r="U72" s="35">
        <v>15638.32</v>
      </c>
      <c r="V72" s="36">
        <v>46.63</v>
      </c>
      <c r="W72" s="35">
        <f t="shared" si="56"/>
        <v>3730.4</v>
      </c>
      <c r="X72" s="35">
        <f t="shared" si="57"/>
        <v>4663</v>
      </c>
      <c r="Y72" s="35">
        <f t="shared" si="58"/>
        <v>19368.72</v>
      </c>
      <c r="Z72" s="35">
        <f t="shared" si="59"/>
        <v>20301.32</v>
      </c>
      <c r="AA72" s="47"/>
      <c r="AC72" s="8"/>
      <c r="AD72" s="29">
        <f t="shared" si="60"/>
        <v>0</v>
      </c>
      <c r="AE72" s="7">
        <f t="shared" si="61"/>
        <v>0</v>
      </c>
      <c r="AF72" s="29"/>
      <c r="AG72" s="29">
        <f t="shared" si="62"/>
        <v>0</v>
      </c>
      <c r="AH72" s="28">
        <f t="shared" si="63"/>
        <v>0</v>
      </c>
      <c r="AK72" s="56" t="s">
        <v>11</v>
      </c>
      <c r="AL72" s="15" t="s">
        <v>31</v>
      </c>
      <c r="AM72" s="35">
        <v>16579.419999999998</v>
      </c>
      <c r="AN72" s="36">
        <v>49.43</v>
      </c>
      <c r="AO72" s="35">
        <f t="shared" si="64"/>
        <v>3954.4</v>
      </c>
      <c r="AP72" s="35">
        <f t="shared" si="65"/>
        <v>4943</v>
      </c>
      <c r="AQ72" s="35">
        <f t="shared" si="66"/>
        <v>20533.82</v>
      </c>
      <c r="AR72" s="35">
        <f t="shared" si="67"/>
        <v>21522.42</v>
      </c>
      <c r="AS72" s="47"/>
      <c r="AU72" s="8"/>
      <c r="AV72" s="29">
        <f t="shared" si="68"/>
        <v>0</v>
      </c>
      <c r="AW72" s="7">
        <f t="shared" si="69"/>
        <v>0</v>
      </c>
      <c r="AX72" s="29"/>
      <c r="AY72" s="29">
        <f t="shared" si="70"/>
        <v>0</v>
      </c>
      <c r="AZ72" s="28">
        <f t="shared" si="71"/>
        <v>0</v>
      </c>
    </row>
    <row r="73" spans="1:52">
      <c r="A73" s="56"/>
      <c r="B73" s="15" t="s">
        <v>30</v>
      </c>
      <c r="C73" s="35">
        <v>14184.58</v>
      </c>
      <c r="D73" s="36">
        <v>42.29</v>
      </c>
      <c r="E73" s="35">
        <f t="shared" si="48"/>
        <v>3383.2</v>
      </c>
      <c r="F73" s="35">
        <f t="shared" si="49"/>
        <v>4229</v>
      </c>
      <c r="G73" s="35">
        <f t="shared" si="50"/>
        <v>17567.78</v>
      </c>
      <c r="H73" s="35">
        <f t="shared" si="51"/>
        <v>18413.580000000002</v>
      </c>
      <c r="I73" s="47"/>
      <c r="K73" s="8"/>
      <c r="L73" s="29">
        <f t="shared" si="52"/>
        <v>0</v>
      </c>
      <c r="M73" s="7">
        <f t="shared" si="53"/>
        <v>0</v>
      </c>
      <c r="N73" s="29"/>
      <c r="O73" s="29">
        <f t="shared" si="54"/>
        <v>0</v>
      </c>
      <c r="P73" s="37">
        <f t="shared" si="55"/>
        <v>0</v>
      </c>
      <c r="S73" s="56"/>
      <c r="T73" s="15" t="s">
        <v>30</v>
      </c>
      <c r="U73" s="35">
        <v>15036.46</v>
      </c>
      <c r="V73" s="36">
        <v>44.84</v>
      </c>
      <c r="W73" s="35">
        <f t="shared" si="56"/>
        <v>3587.2000000000003</v>
      </c>
      <c r="X73" s="35">
        <f t="shared" si="57"/>
        <v>4484</v>
      </c>
      <c r="Y73" s="35">
        <f t="shared" si="58"/>
        <v>18623.66</v>
      </c>
      <c r="Z73" s="35">
        <f t="shared" si="59"/>
        <v>19520.46</v>
      </c>
      <c r="AA73" s="47"/>
      <c r="AC73" s="8"/>
      <c r="AD73" s="29">
        <f t="shared" si="60"/>
        <v>0</v>
      </c>
      <c r="AE73" s="7">
        <f t="shared" si="61"/>
        <v>0</v>
      </c>
      <c r="AF73" s="29"/>
      <c r="AG73" s="29">
        <f t="shared" si="62"/>
        <v>0</v>
      </c>
      <c r="AH73" s="37">
        <f t="shared" si="63"/>
        <v>0</v>
      </c>
      <c r="AK73" s="56"/>
      <c r="AL73" s="15" t="s">
        <v>30</v>
      </c>
      <c r="AM73" s="35">
        <v>15909.94</v>
      </c>
      <c r="AN73" s="36">
        <v>47.44</v>
      </c>
      <c r="AO73" s="35">
        <f t="shared" si="64"/>
        <v>3795.2</v>
      </c>
      <c r="AP73" s="35">
        <f t="shared" si="65"/>
        <v>4744</v>
      </c>
      <c r="AQ73" s="35">
        <f t="shared" si="66"/>
        <v>19705.14</v>
      </c>
      <c r="AR73" s="35">
        <f t="shared" si="67"/>
        <v>20653.940000000002</v>
      </c>
      <c r="AS73" s="47"/>
      <c r="AU73" s="8"/>
      <c r="AV73" s="29">
        <f t="shared" si="68"/>
        <v>0</v>
      </c>
      <c r="AW73" s="7">
        <f t="shared" si="69"/>
        <v>0</v>
      </c>
      <c r="AX73" s="29"/>
      <c r="AY73" s="29">
        <f t="shared" si="70"/>
        <v>0</v>
      </c>
      <c r="AZ73" s="37">
        <f t="shared" si="71"/>
        <v>0</v>
      </c>
    </row>
    <row r="74" spans="1:52">
      <c r="A74" s="56"/>
      <c r="B74" s="15" t="s">
        <v>29</v>
      </c>
      <c r="C74" s="35">
        <v>13691.76</v>
      </c>
      <c r="D74" s="36">
        <v>40.200000000000003</v>
      </c>
      <c r="E74" s="35">
        <f t="shared" si="48"/>
        <v>3216</v>
      </c>
      <c r="F74" s="35">
        <f t="shared" si="49"/>
        <v>4020.0000000000005</v>
      </c>
      <c r="G74" s="35">
        <f t="shared" si="50"/>
        <v>16907.760000000002</v>
      </c>
      <c r="H74" s="35">
        <f t="shared" si="51"/>
        <v>17711.760000000002</v>
      </c>
      <c r="I74" s="47"/>
      <c r="K74" s="8"/>
      <c r="L74" s="29">
        <f t="shared" si="52"/>
        <v>0</v>
      </c>
      <c r="M74" s="7">
        <f t="shared" si="53"/>
        <v>0</v>
      </c>
      <c r="N74" s="29"/>
      <c r="O74" s="29">
        <f t="shared" si="54"/>
        <v>0</v>
      </c>
      <c r="P74" s="37">
        <f t="shared" si="55"/>
        <v>0</v>
      </c>
      <c r="S74" s="56"/>
      <c r="T74" s="15" t="s">
        <v>29</v>
      </c>
      <c r="U74" s="35">
        <v>14457.44</v>
      </c>
      <c r="V74" s="36">
        <v>43.11</v>
      </c>
      <c r="W74" s="35">
        <f t="shared" si="56"/>
        <v>3448.8</v>
      </c>
      <c r="X74" s="35">
        <f t="shared" si="57"/>
        <v>4311</v>
      </c>
      <c r="Y74" s="35">
        <f t="shared" si="58"/>
        <v>17906.240000000002</v>
      </c>
      <c r="Z74" s="35">
        <f t="shared" si="59"/>
        <v>18768.440000000002</v>
      </c>
      <c r="AA74" s="47"/>
      <c r="AC74" s="8"/>
      <c r="AD74" s="29">
        <f t="shared" si="60"/>
        <v>0</v>
      </c>
      <c r="AE74" s="7">
        <f t="shared" si="61"/>
        <v>0</v>
      </c>
      <c r="AF74" s="29"/>
      <c r="AG74" s="29">
        <f t="shared" si="62"/>
        <v>0</v>
      </c>
      <c r="AH74" s="37">
        <f t="shared" si="63"/>
        <v>0</v>
      </c>
      <c r="AK74" s="56"/>
      <c r="AL74" s="15" t="s">
        <v>29</v>
      </c>
      <c r="AM74" s="35">
        <v>15268.34</v>
      </c>
      <c r="AN74" s="36">
        <v>45.53</v>
      </c>
      <c r="AO74" s="35">
        <f t="shared" si="64"/>
        <v>3642.4</v>
      </c>
      <c r="AP74" s="35">
        <f t="shared" si="65"/>
        <v>4553</v>
      </c>
      <c r="AQ74" s="35">
        <f t="shared" si="66"/>
        <v>18910.740000000002</v>
      </c>
      <c r="AR74" s="35">
        <f t="shared" si="67"/>
        <v>19821.34</v>
      </c>
      <c r="AS74" s="47"/>
      <c r="AU74" s="8"/>
      <c r="AV74" s="29">
        <f t="shared" si="68"/>
        <v>0</v>
      </c>
      <c r="AW74" s="7">
        <f t="shared" si="69"/>
        <v>0</v>
      </c>
      <c r="AX74" s="29"/>
      <c r="AY74" s="29">
        <f t="shared" si="70"/>
        <v>0</v>
      </c>
      <c r="AZ74" s="37">
        <f t="shared" si="71"/>
        <v>0</v>
      </c>
    </row>
    <row r="75" spans="1:52">
      <c r="A75" s="56"/>
      <c r="B75" s="15" t="s">
        <v>2</v>
      </c>
      <c r="C75" s="35">
        <v>13216.68</v>
      </c>
      <c r="D75" s="36">
        <v>39.4</v>
      </c>
      <c r="E75" s="35">
        <f t="shared" si="48"/>
        <v>3152</v>
      </c>
      <c r="F75" s="35">
        <f t="shared" si="49"/>
        <v>3940</v>
      </c>
      <c r="G75" s="35">
        <f t="shared" si="50"/>
        <v>16368.68</v>
      </c>
      <c r="H75" s="35">
        <f t="shared" si="51"/>
        <v>17156.68</v>
      </c>
      <c r="I75" s="47"/>
      <c r="K75" s="8"/>
      <c r="L75" s="29">
        <f t="shared" si="52"/>
        <v>0</v>
      </c>
      <c r="M75" s="7">
        <f t="shared" si="53"/>
        <v>0</v>
      </c>
      <c r="N75" s="29"/>
      <c r="O75" s="29">
        <f t="shared" si="54"/>
        <v>0</v>
      </c>
      <c r="P75" s="28">
        <f t="shared" si="55"/>
        <v>0</v>
      </c>
      <c r="S75" s="56"/>
      <c r="T75" s="15" t="s">
        <v>2</v>
      </c>
      <c r="U75" s="35">
        <v>13903.62</v>
      </c>
      <c r="V75" s="36">
        <v>41.45</v>
      </c>
      <c r="W75" s="35">
        <f t="shared" si="56"/>
        <v>3316</v>
      </c>
      <c r="X75" s="35">
        <f t="shared" si="57"/>
        <v>4145</v>
      </c>
      <c r="Y75" s="35">
        <f t="shared" si="58"/>
        <v>17219.620000000003</v>
      </c>
      <c r="Z75" s="35">
        <f t="shared" si="59"/>
        <v>18048.620000000003</v>
      </c>
      <c r="AA75" s="47"/>
      <c r="AC75" s="8"/>
      <c r="AD75" s="29">
        <f t="shared" si="60"/>
        <v>0</v>
      </c>
      <c r="AE75" s="7">
        <f t="shared" si="61"/>
        <v>0</v>
      </c>
      <c r="AF75" s="29"/>
      <c r="AG75" s="29">
        <f t="shared" si="62"/>
        <v>0</v>
      </c>
      <c r="AH75" s="28">
        <f t="shared" si="63"/>
        <v>0</v>
      </c>
      <c r="AK75" s="56"/>
      <c r="AL75" s="15" t="s">
        <v>2</v>
      </c>
      <c r="AM75" s="35">
        <v>14654.6</v>
      </c>
      <c r="AN75" s="36">
        <v>43.69</v>
      </c>
      <c r="AO75" s="35">
        <f t="shared" si="64"/>
        <v>3495.2</v>
      </c>
      <c r="AP75" s="35">
        <f t="shared" si="65"/>
        <v>4369</v>
      </c>
      <c r="AQ75" s="35">
        <f t="shared" si="66"/>
        <v>18149.8</v>
      </c>
      <c r="AR75" s="35">
        <f t="shared" si="67"/>
        <v>19023.599999999999</v>
      </c>
      <c r="AS75" s="47"/>
      <c r="AU75" s="8"/>
      <c r="AV75" s="29">
        <f t="shared" si="68"/>
        <v>0</v>
      </c>
      <c r="AW75" s="7">
        <f t="shared" si="69"/>
        <v>0</v>
      </c>
      <c r="AX75" s="29"/>
      <c r="AY75" s="29">
        <f t="shared" si="70"/>
        <v>0</v>
      </c>
      <c r="AZ75" s="28">
        <f t="shared" si="71"/>
        <v>0</v>
      </c>
    </row>
    <row r="76" spans="1:52">
      <c r="A76" s="56"/>
      <c r="B76" s="15" t="s">
        <v>1</v>
      </c>
      <c r="C76" s="35">
        <v>12756.2</v>
      </c>
      <c r="D76" s="36">
        <v>38.04</v>
      </c>
      <c r="E76" s="35">
        <f t="shared" si="48"/>
        <v>3043.2</v>
      </c>
      <c r="F76" s="35">
        <f t="shared" si="49"/>
        <v>3804</v>
      </c>
      <c r="G76" s="35">
        <f t="shared" si="50"/>
        <v>15799.400000000001</v>
      </c>
      <c r="H76" s="35">
        <f t="shared" si="51"/>
        <v>16560.2</v>
      </c>
      <c r="I76" s="47"/>
      <c r="K76" s="8"/>
      <c r="L76" s="29">
        <f t="shared" si="52"/>
        <v>0</v>
      </c>
      <c r="M76" s="7">
        <f t="shared" si="53"/>
        <v>0</v>
      </c>
      <c r="N76" s="38"/>
      <c r="O76" s="29">
        <f t="shared" si="54"/>
        <v>0</v>
      </c>
      <c r="P76" s="37">
        <f t="shared" si="55"/>
        <v>0</v>
      </c>
      <c r="S76" s="56"/>
      <c r="T76" s="15" t="s">
        <v>1</v>
      </c>
      <c r="U76" s="35">
        <v>13367.4</v>
      </c>
      <c r="V76" s="36">
        <v>39.86</v>
      </c>
      <c r="W76" s="35">
        <f t="shared" si="56"/>
        <v>3188.8</v>
      </c>
      <c r="X76" s="35">
        <f t="shared" si="57"/>
        <v>3986</v>
      </c>
      <c r="Y76" s="35">
        <f t="shared" si="58"/>
        <v>16556.2</v>
      </c>
      <c r="Z76" s="35">
        <f t="shared" si="59"/>
        <v>17353.400000000001</v>
      </c>
      <c r="AA76" s="47"/>
      <c r="AC76" s="8"/>
      <c r="AD76" s="29">
        <f t="shared" si="60"/>
        <v>0</v>
      </c>
      <c r="AE76" s="7">
        <f t="shared" si="61"/>
        <v>0</v>
      </c>
      <c r="AF76" s="38"/>
      <c r="AG76" s="29">
        <f t="shared" si="62"/>
        <v>0</v>
      </c>
      <c r="AH76" s="37">
        <f t="shared" si="63"/>
        <v>0</v>
      </c>
      <c r="AK76" s="56"/>
      <c r="AL76" s="15" t="s">
        <v>1</v>
      </c>
      <c r="AM76" s="35">
        <v>14062.8</v>
      </c>
      <c r="AN76" s="36">
        <v>41.93</v>
      </c>
      <c r="AO76" s="35">
        <f t="shared" si="64"/>
        <v>3354.4</v>
      </c>
      <c r="AP76" s="35">
        <f t="shared" si="65"/>
        <v>4193</v>
      </c>
      <c r="AQ76" s="35">
        <f t="shared" si="66"/>
        <v>17417.2</v>
      </c>
      <c r="AR76" s="35">
        <f t="shared" si="67"/>
        <v>18255.8</v>
      </c>
      <c r="AS76" s="47"/>
      <c r="AU76" s="8"/>
      <c r="AV76" s="29">
        <f t="shared" si="68"/>
        <v>0</v>
      </c>
      <c r="AW76" s="7">
        <f t="shared" si="69"/>
        <v>0</v>
      </c>
      <c r="AX76" s="38"/>
      <c r="AY76" s="29">
        <f t="shared" si="70"/>
        <v>0</v>
      </c>
      <c r="AZ76" s="37">
        <f t="shared" si="71"/>
        <v>0</v>
      </c>
    </row>
    <row r="77" spans="1:52">
      <c r="A77" s="56"/>
      <c r="B77" s="15" t="s">
        <v>0</v>
      </c>
      <c r="C77" s="35">
        <v>12313.28</v>
      </c>
      <c r="D77" s="36">
        <v>36.72</v>
      </c>
      <c r="E77" s="35">
        <f t="shared" si="48"/>
        <v>2937.6</v>
      </c>
      <c r="F77" s="35">
        <f t="shared" si="49"/>
        <v>3672</v>
      </c>
      <c r="G77" s="35">
        <f t="shared" si="50"/>
        <v>15250.880000000001</v>
      </c>
      <c r="H77" s="35">
        <f t="shared" si="51"/>
        <v>15985.28</v>
      </c>
      <c r="I77" s="47"/>
      <c r="K77" s="8"/>
      <c r="L77" s="29">
        <f t="shared" si="52"/>
        <v>0</v>
      </c>
      <c r="M77" s="7">
        <f t="shared" si="53"/>
        <v>0</v>
      </c>
      <c r="N77" s="29"/>
      <c r="O77" s="29">
        <f t="shared" si="54"/>
        <v>0</v>
      </c>
      <c r="P77" s="37">
        <f t="shared" si="55"/>
        <v>0</v>
      </c>
      <c r="S77" s="56"/>
      <c r="T77" s="15" t="s">
        <v>0</v>
      </c>
      <c r="U77" s="35">
        <v>12853.26</v>
      </c>
      <c r="V77" s="36">
        <v>38.33</v>
      </c>
      <c r="W77" s="35">
        <f t="shared" si="56"/>
        <v>3066.3999999999996</v>
      </c>
      <c r="X77" s="35">
        <f t="shared" si="57"/>
        <v>3833</v>
      </c>
      <c r="Y77" s="35">
        <f t="shared" si="58"/>
        <v>15919.66</v>
      </c>
      <c r="Z77" s="35">
        <f t="shared" si="59"/>
        <v>16686.260000000002</v>
      </c>
      <c r="AA77" s="47"/>
      <c r="AC77" s="8"/>
      <c r="AD77" s="29">
        <f t="shared" si="60"/>
        <v>0</v>
      </c>
      <c r="AE77" s="7">
        <f t="shared" si="61"/>
        <v>0</v>
      </c>
      <c r="AF77" s="29"/>
      <c r="AG77" s="29">
        <f t="shared" si="62"/>
        <v>0</v>
      </c>
      <c r="AH77" s="37">
        <f t="shared" si="63"/>
        <v>0</v>
      </c>
      <c r="AK77" s="56"/>
      <c r="AL77" s="15" t="s">
        <v>0</v>
      </c>
      <c r="AM77" s="35">
        <v>13495.1</v>
      </c>
      <c r="AN77" s="36">
        <v>40.24</v>
      </c>
      <c r="AO77" s="35">
        <f t="shared" si="64"/>
        <v>3219.2000000000003</v>
      </c>
      <c r="AP77" s="35">
        <f t="shared" si="65"/>
        <v>4024</v>
      </c>
      <c r="AQ77" s="35">
        <f t="shared" si="66"/>
        <v>16714.3</v>
      </c>
      <c r="AR77" s="35">
        <f t="shared" si="67"/>
        <v>17519.099999999999</v>
      </c>
      <c r="AS77" s="47"/>
      <c r="AU77" s="8"/>
      <c r="AV77" s="29">
        <f t="shared" si="68"/>
        <v>0</v>
      </c>
      <c r="AW77" s="7">
        <f t="shared" si="69"/>
        <v>0</v>
      </c>
      <c r="AX77" s="29"/>
      <c r="AY77" s="29">
        <f t="shared" si="70"/>
        <v>0</v>
      </c>
      <c r="AZ77" s="37">
        <f t="shared" si="71"/>
        <v>0</v>
      </c>
    </row>
    <row r="78" spans="1:52">
      <c r="A78" s="56" t="s">
        <v>12</v>
      </c>
      <c r="B78" s="15" t="s">
        <v>30</v>
      </c>
      <c r="C78" s="35">
        <v>11423.32</v>
      </c>
      <c r="D78" s="36">
        <v>34.06</v>
      </c>
      <c r="E78" s="35">
        <f t="shared" si="48"/>
        <v>2724.8</v>
      </c>
      <c r="F78" s="35">
        <f t="shared" si="49"/>
        <v>3406</v>
      </c>
      <c r="G78" s="35">
        <f t="shared" si="50"/>
        <v>14148.119999999999</v>
      </c>
      <c r="H78" s="35">
        <f t="shared" si="51"/>
        <v>14829.32</v>
      </c>
      <c r="I78" s="47"/>
      <c r="K78" s="8"/>
      <c r="L78" s="29">
        <f t="shared" si="52"/>
        <v>0</v>
      </c>
      <c r="M78" s="7">
        <f t="shared" si="53"/>
        <v>0</v>
      </c>
      <c r="N78" s="29"/>
      <c r="O78" s="29">
        <f t="shared" si="54"/>
        <v>0</v>
      </c>
      <c r="P78" s="28">
        <f t="shared" si="55"/>
        <v>0</v>
      </c>
      <c r="S78" s="56" t="s">
        <v>12</v>
      </c>
      <c r="T78" s="15" t="s">
        <v>30</v>
      </c>
      <c r="U78" s="35">
        <v>11935.46</v>
      </c>
      <c r="V78" s="36">
        <v>35.58</v>
      </c>
      <c r="W78" s="35">
        <f t="shared" si="56"/>
        <v>2846.3999999999996</v>
      </c>
      <c r="X78" s="35">
        <f t="shared" si="57"/>
        <v>3558</v>
      </c>
      <c r="Y78" s="35">
        <f t="shared" si="58"/>
        <v>14781.859999999999</v>
      </c>
      <c r="Z78" s="35">
        <f t="shared" si="59"/>
        <v>15493.46</v>
      </c>
      <c r="AA78" s="47"/>
      <c r="AC78" s="8"/>
      <c r="AD78" s="29">
        <f t="shared" si="60"/>
        <v>0</v>
      </c>
      <c r="AE78" s="7">
        <f t="shared" si="61"/>
        <v>0</v>
      </c>
      <c r="AF78" s="29"/>
      <c r="AG78" s="29">
        <f t="shared" si="62"/>
        <v>0</v>
      </c>
      <c r="AH78" s="28">
        <f t="shared" si="63"/>
        <v>0</v>
      </c>
      <c r="AK78" s="56" t="s">
        <v>12</v>
      </c>
      <c r="AL78" s="15" t="s">
        <v>30</v>
      </c>
      <c r="AM78" s="35">
        <v>12269</v>
      </c>
      <c r="AN78" s="36">
        <v>36.58</v>
      </c>
      <c r="AO78" s="35">
        <f t="shared" si="64"/>
        <v>2926.3999999999996</v>
      </c>
      <c r="AP78" s="35">
        <f t="shared" si="65"/>
        <v>3658</v>
      </c>
      <c r="AQ78" s="35">
        <f t="shared" si="66"/>
        <v>15195.4</v>
      </c>
      <c r="AR78" s="35">
        <f t="shared" si="67"/>
        <v>15927</v>
      </c>
      <c r="AS78" s="47"/>
      <c r="AU78" s="8"/>
      <c r="AV78" s="29">
        <f t="shared" si="68"/>
        <v>0</v>
      </c>
      <c r="AW78" s="7">
        <f t="shared" si="69"/>
        <v>0</v>
      </c>
      <c r="AX78" s="29"/>
      <c r="AY78" s="29">
        <f t="shared" si="70"/>
        <v>0</v>
      </c>
      <c r="AZ78" s="28">
        <f t="shared" si="71"/>
        <v>0</v>
      </c>
    </row>
    <row r="79" spans="1:52">
      <c r="A79" s="56"/>
      <c r="B79" s="15" t="s">
        <v>29</v>
      </c>
      <c r="C79" s="35">
        <v>11026.26</v>
      </c>
      <c r="D79" s="36">
        <v>32.869999999999997</v>
      </c>
      <c r="E79" s="35">
        <f t="shared" si="48"/>
        <v>2629.6</v>
      </c>
      <c r="F79" s="35">
        <f t="shared" si="49"/>
        <v>3286.9999999999995</v>
      </c>
      <c r="G79" s="35">
        <f t="shared" si="50"/>
        <v>13655.86</v>
      </c>
      <c r="H79" s="35">
        <f t="shared" si="51"/>
        <v>14313.26</v>
      </c>
      <c r="I79" s="47"/>
      <c r="K79" s="8"/>
      <c r="L79" s="29">
        <f t="shared" si="52"/>
        <v>0</v>
      </c>
      <c r="M79" s="7">
        <f t="shared" si="53"/>
        <v>0</v>
      </c>
      <c r="N79" s="29"/>
      <c r="O79" s="29">
        <f t="shared" si="54"/>
        <v>0</v>
      </c>
      <c r="P79" s="28">
        <f t="shared" si="55"/>
        <v>0</v>
      </c>
      <c r="S79" s="56"/>
      <c r="T79" s="15" t="s">
        <v>29</v>
      </c>
      <c r="U79" s="35">
        <v>11475.4</v>
      </c>
      <c r="V79" s="36">
        <v>34.22</v>
      </c>
      <c r="W79" s="35">
        <f t="shared" si="56"/>
        <v>2737.6</v>
      </c>
      <c r="X79" s="35">
        <f t="shared" si="57"/>
        <v>3422</v>
      </c>
      <c r="Y79" s="35">
        <f t="shared" si="58"/>
        <v>14213</v>
      </c>
      <c r="Z79" s="35">
        <f t="shared" si="59"/>
        <v>14897.4</v>
      </c>
      <c r="AA79" s="47"/>
      <c r="AC79" s="8"/>
      <c r="AD79" s="29">
        <f t="shared" si="60"/>
        <v>0</v>
      </c>
      <c r="AE79" s="7">
        <f t="shared" si="61"/>
        <v>0</v>
      </c>
      <c r="AF79" s="29"/>
      <c r="AG79" s="29">
        <f t="shared" si="62"/>
        <v>0</v>
      </c>
      <c r="AH79" s="28">
        <f t="shared" si="63"/>
        <v>0</v>
      </c>
      <c r="AK79" s="56"/>
      <c r="AL79" s="15" t="s">
        <v>29</v>
      </c>
      <c r="AM79" s="35">
        <v>11797.1</v>
      </c>
      <c r="AN79" s="36">
        <v>35.18</v>
      </c>
      <c r="AO79" s="35">
        <f t="shared" si="64"/>
        <v>2814.4</v>
      </c>
      <c r="AP79" s="35">
        <f t="shared" si="65"/>
        <v>3518</v>
      </c>
      <c r="AQ79" s="35">
        <f t="shared" si="66"/>
        <v>14611.5</v>
      </c>
      <c r="AR79" s="35">
        <f t="shared" si="67"/>
        <v>15315.1</v>
      </c>
      <c r="AS79" s="47"/>
      <c r="AU79" s="8"/>
      <c r="AV79" s="29">
        <f t="shared" si="68"/>
        <v>0</v>
      </c>
      <c r="AW79" s="7">
        <f t="shared" si="69"/>
        <v>0</v>
      </c>
      <c r="AX79" s="29"/>
      <c r="AY79" s="29">
        <f t="shared" si="70"/>
        <v>0</v>
      </c>
      <c r="AZ79" s="28">
        <f t="shared" si="71"/>
        <v>0</v>
      </c>
    </row>
    <row r="80" spans="1:52">
      <c r="A80" s="56"/>
      <c r="B80" s="15" t="s">
        <v>2</v>
      </c>
      <c r="C80" s="35">
        <v>10642.76</v>
      </c>
      <c r="D80" s="36">
        <v>31.73</v>
      </c>
      <c r="E80" s="35">
        <f t="shared" si="48"/>
        <v>2538.4</v>
      </c>
      <c r="F80" s="35">
        <f t="shared" si="49"/>
        <v>3173</v>
      </c>
      <c r="G80" s="35">
        <f t="shared" si="50"/>
        <v>13181.16</v>
      </c>
      <c r="H80" s="35">
        <f t="shared" si="51"/>
        <v>13815.76</v>
      </c>
      <c r="I80" s="47"/>
      <c r="K80" s="8"/>
      <c r="L80" s="29">
        <f t="shared" si="52"/>
        <v>0</v>
      </c>
      <c r="M80" s="7">
        <f t="shared" si="53"/>
        <v>0</v>
      </c>
      <c r="N80" s="29"/>
      <c r="O80" s="29">
        <f t="shared" si="54"/>
        <v>0</v>
      </c>
      <c r="P80" s="37">
        <f t="shared" si="55"/>
        <v>0</v>
      </c>
      <c r="S80" s="56"/>
      <c r="T80" s="15" t="s">
        <v>2</v>
      </c>
      <c r="U80" s="35">
        <v>11034.04</v>
      </c>
      <c r="V80" s="36">
        <v>32.9</v>
      </c>
      <c r="W80" s="35">
        <f t="shared" si="56"/>
        <v>2632</v>
      </c>
      <c r="X80" s="35">
        <f t="shared" si="57"/>
        <v>3290</v>
      </c>
      <c r="Y80" s="35">
        <f t="shared" si="58"/>
        <v>13666.04</v>
      </c>
      <c r="Z80" s="35">
        <f t="shared" si="59"/>
        <v>14324.04</v>
      </c>
      <c r="AA80" s="47"/>
      <c r="AC80" s="8"/>
      <c r="AD80" s="29">
        <f t="shared" si="60"/>
        <v>0</v>
      </c>
      <c r="AE80" s="7">
        <f t="shared" si="61"/>
        <v>0</v>
      </c>
      <c r="AF80" s="29"/>
      <c r="AG80" s="29">
        <f t="shared" si="62"/>
        <v>0</v>
      </c>
      <c r="AH80" s="37">
        <f t="shared" si="63"/>
        <v>0</v>
      </c>
      <c r="AK80" s="56"/>
      <c r="AL80" s="15" t="s">
        <v>2</v>
      </c>
      <c r="AM80" s="35">
        <v>11342.84</v>
      </c>
      <c r="AN80" s="36">
        <v>33.82</v>
      </c>
      <c r="AO80" s="35">
        <f t="shared" si="64"/>
        <v>2705.6</v>
      </c>
      <c r="AP80" s="35">
        <f t="shared" si="65"/>
        <v>3382</v>
      </c>
      <c r="AQ80" s="35">
        <f t="shared" si="66"/>
        <v>14048.44</v>
      </c>
      <c r="AR80" s="35">
        <f t="shared" si="67"/>
        <v>14724.84</v>
      </c>
      <c r="AS80" s="47"/>
      <c r="AU80" s="8"/>
      <c r="AV80" s="29">
        <f t="shared" si="68"/>
        <v>0</v>
      </c>
      <c r="AW80" s="7">
        <f t="shared" si="69"/>
        <v>0</v>
      </c>
      <c r="AX80" s="29"/>
      <c r="AY80" s="29">
        <f t="shared" si="70"/>
        <v>0</v>
      </c>
      <c r="AZ80" s="37">
        <f t="shared" si="71"/>
        <v>0</v>
      </c>
    </row>
    <row r="81" spans="1:52">
      <c r="A81" s="56"/>
      <c r="B81" s="15" t="s">
        <v>1</v>
      </c>
      <c r="C81" s="35">
        <v>10273.9</v>
      </c>
      <c r="D81" s="36">
        <v>30.63</v>
      </c>
      <c r="E81" s="35">
        <f t="shared" si="48"/>
        <v>2450.4</v>
      </c>
      <c r="F81" s="35">
        <f t="shared" si="49"/>
        <v>3063</v>
      </c>
      <c r="G81" s="35">
        <f t="shared" si="50"/>
        <v>12724.3</v>
      </c>
      <c r="H81" s="35">
        <f t="shared" si="51"/>
        <v>13336.9</v>
      </c>
      <c r="I81" s="47"/>
      <c r="K81" s="8"/>
      <c r="L81" s="29">
        <f t="shared" si="52"/>
        <v>0</v>
      </c>
      <c r="M81" s="7">
        <f t="shared" si="53"/>
        <v>0</v>
      </c>
      <c r="N81" s="29"/>
      <c r="O81" s="29">
        <f t="shared" si="54"/>
        <v>0</v>
      </c>
      <c r="P81" s="28">
        <f t="shared" si="55"/>
        <v>0</v>
      </c>
      <c r="S81" s="56"/>
      <c r="T81" s="15" t="s">
        <v>1</v>
      </c>
      <c r="U81" s="35">
        <v>10610.12</v>
      </c>
      <c r="V81" s="36">
        <v>31.63</v>
      </c>
      <c r="W81" s="35">
        <f t="shared" si="56"/>
        <v>2530.4</v>
      </c>
      <c r="X81" s="35">
        <f t="shared" si="57"/>
        <v>3163</v>
      </c>
      <c r="Y81" s="35">
        <f t="shared" si="58"/>
        <v>13140.52</v>
      </c>
      <c r="Z81" s="35">
        <f t="shared" si="59"/>
        <v>13773.12</v>
      </c>
      <c r="AA81" s="47"/>
      <c r="AC81" s="8"/>
      <c r="AD81" s="29">
        <f t="shared" si="60"/>
        <v>0</v>
      </c>
      <c r="AE81" s="7">
        <f t="shared" si="61"/>
        <v>0</v>
      </c>
      <c r="AF81" s="29"/>
      <c r="AG81" s="29">
        <f t="shared" si="62"/>
        <v>0</v>
      </c>
      <c r="AH81" s="28">
        <f t="shared" si="63"/>
        <v>0</v>
      </c>
      <c r="AK81" s="56"/>
      <c r="AL81" s="15" t="s">
        <v>1</v>
      </c>
      <c r="AM81" s="35">
        <v>10908.88</v>
      </c>
      <c r="AN81" s="36">
        <v>32.520000000000003</v>
      </c>
      <c r="AO81" s="35">
        <f t="shared" si="64"/>
        <v>2601.6000000000004</v>
      </c>
      <c r="AP81" s="35">
        <f t="shared" si="65"/>
        <v>3252.0000000000005</v>
      </c>
      <c r="AQ81" s="35">
        <f t="shared" si="66"/>
        <v>13510.48</v>
      </c>
      <c r="AR81" s="35">
        <f t="shared" si="67"/>
        <v>14160.88</v>
      </c>
      <c r="AS81" s="47"/>
      <c r="AU81" s="8"/>
      <c r="AV81" s="29">
        <f t="shared" si="68"/>
        <v>0</v>
      </c>
      <c r="AW81" s="7">
        <f t="shared" si="69"/>
        <v>0</v>
      </c>
      <c r="AX81" s="29"/>
      <c r="AY81" s="29">
        <f t="shared" si="70"/>
        <v>0</v>
      </c>
      <c r="AZ81" s="28">
        <f t="shared" si="71"/>
        <v>0</v>
      </c>
    </row>
    <row r="82" spans="1:52">
      <c r="A82" s="56"/>
      <c r="B82" s="15" t="s">
        <v>0</v>
      </c>
      <c r="C82" s="35">
        <v>9916.84</v>
      </c>
      <c r="D82" s="36">
        <v>29.56</v>
      </c>
      <c r="E82" s="35">
        <f t="shared" si="48"/>
        <v>2364.7999999999997</v>
      </c>
      <c r="F82" s="35">
        <f t="shared" si="49"/>
        <v>2956</v>
      </c>
      <c r="G82" s="34">
        <f t="shared" si="50"/>
        <v>12281.64</v>
      </c>
      <c r="H82" s="35">
        <f t="shared" si="51"/>
        <v>12872.84</v>
      </c>
      <c r="I82" s="47"/>
      <c r="K82" s="8"/>
      <c r="L82" s="29">
        <f t="shared" si="52"/>
        <v>0</v>
      </c>
      <c r="M82" s="7">
        <f t="shared" si="53"/>
        <v>0</v>
      </c>
      <c r="N82" s="29"/>
      <c r="O82" s="29">
        <f t="shared" si="54"/>
        <v>0</v>
      </c>
      <c r="P82" s="28">
        <f t="shared" si="55"/>
        <v>0</v>
      </c>
      <c r="S82" s="56"/>
      <c r="T82" s="15" t="s">
        <v>0</v>
      </c>
      <c r="U82" s="35">
        <v>10202.42</v>
      </c>
      <c r="V82" s="36">
        <v>30.42</v>
      </c>
      <c r="W82" s="35">
        <f t="shared" si="56"/>
        <v>2433.6000000000004</v>
      </c>
      <c r="X82" s="35">
        <f t="shared" si="57"/>
        <v>3042</v>
      </c>
      <c r="Y82" s="34">
        <f t="shared" si="58"/>
        <v>12636.02</v>
      </c>
      <c r="Z82" s="35">
        <f t="shared" si="59"/>
        <v>13244.42</v>
      </c>
      <c r="AA82" s="47"/>
      <c r="AC82" s="8"/>
      <c r="AD82" s="29">
        <f t="shared" si="60"/>
        <v>0</v>
      </c>
      <c r="AE82" s="7">
        <f t="shared" si="61"/>
        <v>0</v>
      </c>
      <c r="AF82" s="29"/>
      <c r="AG82" s="29">
        <f t="shared" si="62"/>
        <v>0</v>
      </c>
      <c r="AH82" s="28">
        <f t="shared" si="63"/>
        <v>0</v>
      </c>
      <c r="AK82" s="56"/>
      <c r="AL82" s="15" t="s">
        <v>0</v>
      </c>
      <c r="AM82" s="35">
        <v>10488</v>
      </c>
      <c r="AN82" s="36">
        <v>31.27</v>
      </c>
      <c r="AO82" s="35">
        <f t="shared" si="64"/>
        <v>2501.6</v>
      </c>
      <c r="AP82" s="35">
        <f t="shared" si="65"/>
        <v>3127</v>
      </c>
      <c r="AQ82" s="34">
        <f t="shared" si="66"/>
        <v>12989.6</v>
      </c>
      <c r="AR82" s="35">
        <f t="shared" si="67"/>
        <v>13615</v>
      </c>
      <c r="AS82" s="47"/>
      <c r="AU82" s="8"/>
      <c r="AV82" s="29">
        <f t="shared" si="68"/>
        <v>0</v>
      </c>
      <c r="AW82" s="7">
        <f t="shared" si="69"/>
        <v>0</v>
      </c>
      <c r="AX82" s="29"/>
      <c r="AY82" s="29">
        <f t="shared" si="70"/>
        <v>0</v>
      </c>
      <c r="AZ82" s="28">
        <f t="shared" si="71"/>
        <v>0</v>
      </c>
    </row>
    <row r="85" spans="1:52" ht="15.75">
      <c r="A85" s="57" t="s">
        <v>28</v>
      </c>
      <c r="B85" s="57"/>
      <c r="C85" s="57"/>
      <c r="D85" s="57"/>
      <c r="E85" s="57"/>
      <c r="F85" s="57"/>
      <c r="G85" s="57"/>
      <c r="H85" s="57"/>
      <c r="S85" s="57" t="s">
        <v>27</v>
      </c>
      <c r="T85" s="57"/>
      <c r="U85" s="57"/>
      <c r="V85" s="57"/>
      <c r="W85" s="57"/>
      <c r="X85" s="57"/>
      <c r="Y85" s="57"/>
      <c r="Z85" s="57"/>
      <c r="AK85" s="57" t="s">
        <v>26</v>
      </c>
      <c r="AL85" s="57"/>
      <c r="AM85" s="57"/>
      <c r="AN85" s="57"/>
      <c r="AO85" s="57"/>
      <c r="AP85" s="57"/>
      <c r="AQ85" s="57"/>
      <c r="AR85" s="57"/>
    </row>
    <row r="86" spans="1:52">
      <c r="A86" s="50" t="s">
        <v>34</v>
      </c>
      <c r="B86" s="50"/>
      <c r="C86" s="50"/>
      <c r="D86" s="50"/>
      <c r="E86" s="50"/>
      <c r="F86" s="50"/>
      <c r="G86" s="50"/>
      <c r="H86" s="50"/>
      <c r="S86" s="50" t="s">
        <v>34</v>
      </c>
      <c r="T86" s="50"/>
      <c r="U86" s="50"/>
      <c r="V86" s="50"/>
      <c r="W86" s="50"/>
      <c r="X86" s="50"/>
      <c r="Y86" s="50"/>
      <c r="Z86" s="50"/>
      <c r="AK86" s="50" t="s">
        <v>34</v>
      </c>
      <c r="AL86" s="50"/>
      <c r="AM86" s="50"/>
      <c r="AN86" s="50"/>
      <c r="AO86" s="50"/>
      <c r="AP86" s="50"/>
      <c r="AQ86" s="50"/>
      <c r="AR86" s="50"/>
    </row>
    <row r="87" spans="1:52">
      <c r="A87" s="50" t="s">
        <v>24</v>
      </c>
      <c r="B87" s="50" t="s">
        <v>23</v>
      </c>
      <c r="C87" s="50" t="s">
        <v>22</v>
      </c>
      <c r="D87" s="22" t="s">
        <v>21</v>
      </c>
      <c r="E87" s="50" t="s">
        <v>21</v>
      </c>
      <c r="F87" s="50"/>
      <c r="G87" s="50" t="s">
        <v>19</v>
      </c>
      <c r="H87" s="50"/>
      <c r="S87" s="50" t="s">
        <v>24</v>
      </c>
      <c r="T87" s="50" t="s">
        <v>23</v>
      </c>
      <c r="U87" s="50" t="s">
        <v>22</v>
      </c>
      <c r="V87" s="22" t="s">
        <v>21</v>
      </c>
      <c r="W87" s="50" t="s">
        <v>21</v>
      </c>
      <c r="X87" s="50"/>
      <c r="Y87" s="50" t="s">
        <v>19</v>
      </c>
      <c r="Z87" s="50"/>
      <c r="AK87" s="50" t="s">
        <v>24</v>
      </c>
      <c r="AL87" s="50" t="s">
        <v>23</v>
      </c>
      <c r="AM87" s="50" t="s">
        <v>22</v>
      </c>
      <c r="AN87" s="22" t="s">
        <v>21</v>
      </c>
      <c r="AO87" s="50" t="s">
        <v>21</v>
      </c>
      <c r="AP87" s="50"/>
      <c r="AQ87" s="50" t="s">
        <v>19</v>
      </c>
      <c r="AR87" s="50"/>
    </row>
    <row r="88" spans="1:52">
      <c r="A88" s="50"/>
      <c r="B88" s="50"/>
      <c r="C88" s="50"/>
      <c r="D88" s="50" t="s">
        <v>18</v>
      </c>
      <c r="E88" s="50" t="s">
        <v>16</v>
      </c>
      <c r="F88" s="50" t="s">
        <v>15</v>
      </c>
      <c r="G88" s="50" t="s">
        <v>17</v>
      </c>
      <c r="H88" s="50"/>
      <c r="K88" s="53" t="s">
        <v>14</v>
      </c>
      <c r="L88" s="53"/>
      <c r="M88" s="53"/>
      <c r="N88" s="53" t="s">
        <v>13</v>
      </c>
      <c r="O88" s="53"/>
      <c r="P88" s="53"/>
      <c r="S88" s="50"/>
      <c r="T88" s="50"/>
      <c r="U88" s="50"/>
      <c r="V88" s="50" t="s">
        <v>18</v>
      </c>
      <c r="W88" s="50" t="s">
        <v>16</v>
      </c>
      <c r="X88" s="50" t="s">
        <v>15</v>
      </c>
      <c r="Y88" s="50" t="s">
        <v>17</v>
      </c>
      <c r="Z88" s="50"/>
      <c r="AC88" s="53" t="s">
        <v>14</v>
      </c>
      <c r="AD88" s="53"/>
      <c r="AE88" s="53"/>
      <c r="AF88" s="53" t="s">
        <v>13</v>
      </c>
      <c r="AG88" s="53"/>
      <c r="AH88" s="53"/>
      <c r="AK88" s="50"/>
      <c r="AL88" s="50"/>
      <c r="AM88" s="50"/>
      <c r="AN88" s="50" t="s">
        <v>18</v>
      </c>
      <c r="AO88" s="50" t="s">
        <v>16</v>
      </c>
      <c r="AP88" s="50" t="s">
        <v>15</v>
      </c>
      <c r="AQ88" s="50" t="s">
        <v>17</v>
      </c>
      <c r="AR88" s="50"/>
      <c r="AU88" s="53" t="s">
        <v>14</v>
      </c>
      <c r="AV88" s="53"/>
      <c r="AW88" s="53"/>
      <c r="AX88" s="53" t="s">
        <v>13</v>
      </c>
      <c r="AY88" s="53"/>
      <c r="AZ88" s="53"/>
    </row>
    <row r="89" spans="1:52">
      <c r="A89" s="50"/>
      <c r="B89" s="50"/>
      <c r="C89" s="50"/>
      <c r="D89" s="50"/>
      <c r="E89" s="50"/>
      <c r="F89" s="50"/>
      <c r="G89" s="22" t="s">
        <v>16</v>
      </c>
      <c r="H89" s="46" t="s">
        <v>15</v>
      </c>
      <c r="I89" s="43"/>
      <c r="J89" s="42"/>
      <c r="K89" s="45" t="s">
        <v>6</v>
      </c>
      <c r="L89" s="19" t="s">
        <v>5</v>
      </c>
      <c r="M89" s="18" t="s">
        <v>4</v>
      </c>
      <c r="N89" s="15" t="s">
        <v>6</v>
      </c>
      <c r="O89" s="19" t="s">
        <v>5</v>
      </c>
      <c r="P89" s="18" t="s">
        <v>4</v>
      </c>
      <c r="S89" s="50"/>
      <c r="T89" s="50"/>
      <c r="U89" s="50"/>
      <c r="V89" s="50"/>
      <c r="W89" s="50"/>
      <c r="X89" s="50"/>
      <c r="Y89" s="22" t="s">
        <v>16</v>
      </c>
      <c r="Z89" s="46" t="s">
        <v>15</v>
      </c>
      <c r="AA89" s="43"/>
      <c r="AB89" s="42"/>
      <c r="AC89" s="45" t="s">
        <v>6</v>
      </c>
      <c r="AD89" s="19" t="s">
        <v>5</v>
      </c>
      <c r="AE89" s="18" t="s">
        <v>4</v>
      </c>
      <c r="AF89" s="15" t="s">
        <v>6</v>
      </c>
      <c r="AG89" s="19" t="s">
        <v>5</v>
      </c>
      <c r="AH89" s="18" t="s">
        <v>4</v>
      </c>
      <c r="AK89" s="50"/>
      <c r="AL89" s="50"/>
      <c r="AM89" s="50"/>
      <c r="AN89" s="50"/>
      <c r="AO89" s="50"/>
      <c r="AP89" s="50"/>
      <c r="AQ89" s="22" t="s">
        <v>16</v>
      </c>
      <c r="AR89" s="46" t="s">
        <v>15</v>
      </c>
      <c r="AS89" s="43"/>
      <c r="AT89" s="42"/>
      <c r="AU89" s="45" t="s">
        <v>6</v>
      </c>
      <c r="AV89" s="19" t="s">
        <v>5</v>
      </c>
      <c r="AW89" s="18" t="s">
        <v>4</v>
      </c>
      <c r="AX89" s="15" t="s">
        <v>6</v>
      </c>
      <c r="AY89" s="19" t="s">
        <v>5</v>
      </c>
      <c r="AZ89" s="18" t="s">
        <v>4</v>
      </c>
    </row>
    <row r="90" spans="1:52">
      <c r="A90" s="15"/>
      <c r="B90" s="15"/>
      <c r="C90" s="15" t="s">
        <v>12</v>
      </c>
      <c r="D90" s="15"/>
      <c r="E90" s="15" t="s">
        <v>11</v>
      </c>
      <c r="F90" s="15" t="s">
        <v>10</v>
      </c>
      <c r="G90" s="15" t="s">
        <v>33</v>
      </c>
      <c r="H90" s="44" t="s">
        <v>32</v>
      </c>
      <c r="I90" s="43"/>
      <c r="J90" s="42"/>
      <c r="K90" s="41"/>
      <c r="L90" s="29"/>
      <c r="M90" s="28"/>
      <c r="N90" s="29"/>
      <c r="O90" s="29"/>
      <c r="P90" s="28"/>
      <c r="S90" s="15"/>
      <c r="T90" s="15"/>
      <c r="U90" s="15" t="s">
        <v>12</v>
      </c>
      <c r="V90" s="15"/>
      <c r="W90" s="15" t="s">
        <v>11</v>
      </c>
      <c r="X90" s="15" t="s">
        <v>10</v>
      </c>
      <c r="Y90" s="15" t="s">
        <v>33</v>
      </c>
      <c r="Z90" s="44" t="s">
        <v>32</v>
      </c>
      <c r="AA90" s="43"/>
      <c r="AB90" s="42"/>
      <c r="AC90" s="41"/>
      <c r="AD90" s="29"/>
      <c r="AE90" s="28"/>
      <c r="AF90" s="29"/>
      <c r="AG90" s="29"/>
      <c r="AH90" s="28"/>
      <c r="AK90" s="15"/>
      <c r="AL90" s="15"/>
      <c r="AM90" s="15" t="s">
        <v>12</v>
      </c>
      <c r="AN90" s="15"/>
      <c r="AO90" s="15" t="s">
        <v>11</v>
      </c>
      <c r="AP90" s="15" t="s">
        <v>10</v>
      </c>
      <c r="AQ90" s="15" t="s">
        <v>33</v>
      </c>
      <c r="AR90" s="44" t="s">
        <v>32</v>
      </c>
      <c r="AS90" s="43"/>
      <c r="AT90" s="42"/>
      <c r="AU90" s="41"/>
      <c r="AV90" s="29"/>
      <c r="AW90" s="28"/>
      <c r="AX90" s="29"/>
      <c r="AY90" s="29"/>
      <c r="AZ90" s="28"/>
    </row>
    <row r="91" spans="1:52">
      <c r="A91" s="56" t="s">
        <v>3</v>
      </c>
      <c r="B91" s="15" t="s">
        <v>2</v>
      </c>
      <c r="C91" s="35">
        <v>4858.97</v>
      </c>
      <c r="D91" s="36">
        <v>42.22</v>
      </c>
      <c r="E91" s="35">
        <f t="shared" ref="E91:E110" si="72">D91*80</f>
        <v>3377.6</v>
      </c>
      <c r="F91" s="35">
        <f t="shared" ref="F91:F110" si="73">D91*100</f>
        <v>4222</v>
      </c>
      <c r="G91" s="35">
        <f t="shared" ref="G91:G110" si="74">C91+E91</f>
        <v>8236.57</v>
      </c>
      <c r="H91" s="40">
        <f t="shared" ref="H91:H110" si="75">C91+F91</f>
        <v>9080.9700000000012</v>
      </c>
      <c r="I91" s="32"/>
      <c r="J91" s="31"/>
      <c r="K91" s="39">
        <v>4354.46</v>
      </c>
      <c r="L91" s="29">
        <f t="shared" ref="L91:L110" si="76">TRUNC((K91*0.09),2)</f>
        <v>391.9</v>
      </c>
      <c r="M91" s="7">
        <f t="shared" ref="M91:M110" si="77">TRUNC((K91+L91),2)</f>
        <v>4746.3599999999997</v>
      </c>
      <c r="N91" s="29">
        <v>37.450000000000003</v>
      </c>
      <c r="O91" s="29">
        <f t="shared" ref="O91:O110" si="78">TRUNC((N91*0.09),2)</f>
        <v>3.37</v>
      </c>
      <c r="P91" s="28">
        <f t="shared" ref="P91:P110" si="79">TRUNC((N91+O91),2)</f>
        <v>40.82</v>
      </c>
      <c r="S91" s="56" t="s">
        <v>3</v>
      </c>
      <c r="T91" s="15" t="s">
        <v>2</v>
      </c>
      <c r="U91" s="35">
        <v>5092.21</v>
      </c>
      <c r="V91" s="36">
        <v>43.54</v>
      </c>
      <c r="W91" s="35">
        <f t="shared" ref="W91:W110" si="80">V91*80</f>
        <v>3483.2</v>
      </c>
      <c r="X91" s="35">
        <f t="shared" ref="X91:X110" si="81">V91*100</f>
        <v>4354</v>
      </c>
      <c r="Y91" s="35">
        <f t="shared" ref="Y91:Y110" si="82">U91+W91</f>
        <v>8575.41</v>
      </c>
      <c r="Z91" s="40">
        <f t="shared" ref="Z91:Z110" si="83">U91+X91</f>
        <v>9446.2099999999991</v>
      </c>
      <c r="AA91" s="32"/>
      <c r="AB91" s="31"/>
      <c r="AC91" s="39">
        <v>4354.46</v>
      </c>
      <c r="AD91" s="29">
        <f t="shared" ref="AD91:AD110" si="84">TRUNC((AC91*0.09),2)</f>
        <v>391.9</v>
      </c>
      <c r="AE91" s="7">
        <f t="shared" ref="AE91:AE110" si="85">TRUNC((AC91+AD91),2)</f>
        <v>4746.3599999999997</v>
      </c>
      <c r="AF91" s="29">
        <v>37.450000000000003</v>
      </c>
      <c r="AG91" s="29">
        <f t="shared" ref="AG91:AG110" si="86">TRUNC((AF91*0.09),2)</f>
        <v>3.37</v>
      </c>
      <c r="AH91" s="28">
        <f t="shared" ref="AH91:AH110" si="87">TRUNC((AF91+AG91),2)</f>
        <v>40.82</v>
      </c>
      <c r="AK91" s="56" t="s">
        <v>3</v>
      </c>
      <c r="AL91" s="15" t="s">
        <v>2</v>
      </c>
      <c r="AM91" s="35">
        <v>5233.9799999999996</v>
      </c>
      <c r="AN91" s="36">
        <v>44.77</v>
      </c>
      <c r="AO91" s="35">
        <f t="shared" ref="AO91:AO110" si="88">AN91*80</f>
        <v>3581.6000000000004</v>
      </c>
      <c r="AP91" s="35">
        <f t="shared" ref="AP91:AP110" si="89">AN91*100</f>
        <v>4477</v>
      </c>
      <c r="AQ91" s="35">
        <f t="shared" ref="AQ91:AQ110" si="90">AM91+AO91</f>
        <v>8815.58</v>
      </c>
      <c r="AR91" s="40">
        <f t="shared" ref="AR91:AR110" si="91">AM91+AP91</f>
        <v>9710.98</v>
      </c>
      <c r="AS91" s="32"/>
      <c r="AT91" s="31"/>
      <c r="AU91" s="39"/>
      <c r="AV91" s="29">
        <f t="shared" ref="AV91:AV110" si="92">TRUNC((AU91*0.09),2)</f>
        <v>0</v>
      </c>
      <c r="AW91" s="7">
        <f t="shared" ref="AW91:AW110" si="93">TRUNC((AU91+AV91),2)</f>
        <v>0</v>
      </c>
      <c r="AX91" s="29"/>
      <c r="AY91" s="29">
        <f t="shared" ref="AY91:AY110" si="94">TRUNC((AX91*0.09),2)</f>
        <v>0</v>
      </c>
      <c r="AZ91" s="28">
        <f t="shared" ref="AZ91:AZ110" si="95">TRUNC((AX91+AY91),2)</f>
        <v>0</v>
      </c>
    </row>
    <row r="92" spans="1:52">
      <c r="A92" s="56"/>
      <c r="B92" s="15" t="s">
        <v>1</v>
      </c>
      <c r="C92" s="35">
        <v>4733.99</v>
      </c>
      <c r="D92" s="36">
        <v>41.41</v>
      </c>
      <c r="E92" s="35">
        <f t="shared" si="72"/>
        <v>3312.7999999999997</v>
      </c>
      <c r="F92" s="35">
        <f t="shared" si="73"/>
        <v>4141</v>
      </c>
      <c r="G92" s="35">
        <f t="shared" si="74"/>
        <v>8046.7899999999991</v>
      </c>
      <c r="H92" s="33">
        <f t="shared" si="75"/>
        <v>8874.99</v>
      </c>
      <c r="I92" s="32"/>
      <c r="J92" s="31"/>
      <c r="K92" s="39">
        <v>4245.2300000000005</v>
      </c>
      <c r="L92" s="29">
        <f t="shared" si="76"/>
        <v>382.07</v>
      </c>
      <c r="M92" s="7">
        <f t="shared" si="77"/>
        <v>4627.3</v>
      </c>
      <c r="N92" s="29">
        <v>36.76</v>
      </c>
      <c r="O92" s="29">
        <f t="shared" si="78"/>
        <v>3.3</v>
      </c>
      <c r="P92" s="28">
        <f t="shared" si="79"/>
        <v>40.06</v>
      </c>
      <c r="S92" s="56"/>
      <c r="T92" s="15" t="s">
        <v>1</v>
      </c>
      <c r="U92" s="35">
        <v>4958.72</v>
      </c>
      <c r="V92" s="36">
        <v>42.7</v>
      </c>
      <c r="W92" s="35">
        <f t="shared" si="80"/>
        <v>3416</v>
      </c>
      <c r="X92" s="35">
        <f t="shared" si="81"/>
        <v>4270</v>
      </c>
      <c r="Y92" s="35">
        <f t="shared" si="82"/>
        <v>8374.7200000000012</v>
      </c>
      <c r="Z92" s="33">
        <f t="shared" si="83"/>
        <v>9228.7200000000012</v>
      </c>
      <c r="AA92" s="32"/>
      <c r="AB92" s="31"/>
      <c r="AC92" s="39">
        <v>4245.2300000000005</v>
      </c>
      <c r="AD92" s="29">
        <f t="shared" si="84"/>
        <v>382.07</v>
      </c>
      <c r="AE92" s="7">
        <f t="shared" si="85"/>
        <v>4627.3</v>
      </c>
      <c r="AF92" s="29">
        <v>36.76</v>
      </c>
      <c r="AG92" s="29">
        <f t="shared" si="86"/>
        <v>3.3</v>
      </c>
      <c r="AH92" s="28">
        <f t="shared" si="87"/>
        <v>40.06</v>
      </c>
      <c r="AK92" s="56"/>
      <c r="AL92" s="15" t="s">
        <v>1</v>
      </c>
      <c r="AM92" s="35">
        <v>5096.79</v>
      </c>
      <c r="AN92" s="36">
        <v>43.91</v>
      </c>
      <c r="AO92" s="35">
        <f t="shared" si="88"/>
        <v>3512.7999999999997</v>
      </c>
      <c r="AP92" s="35">
        <f t="shared" si="89"/>
        <v>4391</v>
      </c>
      <c r="AQ92" s="35">
        <f t="shared" si="90"/>
        <v>8609.59</v>
      </c>
      <c r="AR92" s="33">
        <f t="shared" si="91"/>
        <v>9487.7900000000009</v>
      </c>
      <c r="AS92" s="32"/>
      <c r="AT92" s="31"/>
      <c r="AU92" s="39"/>
      <c r="AV92" s="29">
        <f t="shared" si="92"/>
        <v>0</v>
      </c>
      <c r="AW92" s="7">
        <f t="shared" si="93"/>
        <v>0</v>
      </c>
      <c r="AX92" s="29"/>
      <c r="AY92" s="29">
        <f t="shared" si="94"/>
        <v>0</v>
      </c>
      <c r="AZ92" s="28">
        <f t="shared" si="95"/>
        <v>0</v>
      </c>
    </row>
    <row r="93" spans="1:52">
      <c r="A93" s="56"/>
      <c r="B93" s="15" t="s">
        <v>0</v>
      </c>
      <c r="C93" s="35">
        <v>4609</v>
      </c>
      <c r="D93" s="36">
        <v>40.61</v>
      </c>
      <c r="E93" s="35">
        <f t="shared" si="72"/>
        <v>3248.8</v>
      </c>
      <c r="F93" s="35">
        <f t="shared" si="73"/>
        <v>4061</v>
      </c>
      <c r="G93" s="35">
        <f t="shared" si="74"/>
        <v>7857.8</v>
      </c>
      <c r="H93" s="33">
        <f t="shared" si="75"/>
        <v>8670</v>
      </c>
      <c r="I93" s="32"/>
      <c r="J93" s="31"/>
      <c r="K93" s="39">
        <v>4136.0000000000009</v>
      </c>
      <c r="L93" s="29">
        <f t="shared" si="76"/>
        <v>372.24</v>
      </c>
      <c r="M93" s="7">
        <f t="shared" si="77"/>
        <v>4508.24</v>
      </c>
      <c r="N93" s="29">
        <v>36.090000000000003</v>
      </c>
      <c r="O93" s="29">
        <f t="shared" si="78"/>
        <v>3.24</v>
      </c>
      <c r="P93" s="28">
        <f t="shared" si="79"/>
        <v>39.33</v>
      </c>
      <c r="S93" s="56"/>
      <c r="T93" s="15" t="s">
        <v>0</v>
      </c>
      <c r="U93" s="35">
        <v>4825.22</v>
      </c>
      <c r="V93" s="36">
        <v>41.87</v>
      </c>
      <c r="W93" s="35">
        <f t="shared" si="80"/>
        <v>3349.6</v>
      </c>
      <c r="X93" s="35">
        <f t="shared" si="81"/>
        <v>4187</v>
      </c>
      <c r="Y93" s="35">
        <f t="shared" si="82"/>
        <v>8174.82</v>
      </c>
      <c r="Z93" s="33">
        <f t="shared" si="83"/>
        <v>9012.2200000000012</v>
      </c>
      <c r="AA93" s="32"/>
      <c r="AB93" s="31"/>
      <c r="AC93" s="39">
        <v>4136.0000000000009</v>
      </c>
      <c r="AD93" s="29">
        <f t="shared" si="84"/>
        <v>372.24</v>
      </c>
      <c r="AE93" s="7">
        <f t="shared" si="85"/>
        <v>4508.24</v>
      </c>
      <c r="AF93" s="29">
        <v>36.090000000000003</v>
      </c>
      <c r="AG93" s="29">
        <f t="shared" si="86"/>
        <v>3.24</v>
      </c>
      <c r="AH93" s="28">
        <f t="shared" si="87"/>
        <v>39.33</v>
      </c>
      <c r="AK93" s="56"/>
      <c r="AL93" s="15" t="s">
        <v>0</v>
      </c>
      <c r="AM93" s="35">
        <v>4959.6000000000004</v>
      </c>
      <c r="AN93" s="36">
        <v>43.05</v>
      </c>
      <c r="AO93" s="35">
        <f t="shared" si="88"/>
        <v>3444</v>
      </c>
      <c r="AP93" s="35">
        <f t="shared" si="89"/>
        <v>4305</v>
      </c>
      <c r="AQ93" s="35">
        <f t="shared" si="90"/>
        <v>8403.6</v>
      </c>
      <c r="AR93" s="33">
        <f t="shared" si="91"/>
        <v>9264.6</v>
      </c>
      <c r="AS93" s="32"/>
      <c r="AT93" s="31"/>
      <c r="AU93" s="39"/>
      <c r="AV93" s="29">
        <f t="shared" si="92"/>
        <v>0</v>
      </c>
      <c r="AW93" s="7">
        <f t="shared" si="93"/>
        <v>0</v>
      </c>
      <c r="AX93" s="29"/>
      <c r="AY93" s="29">
        <f t="shared" si="94"/>
        <v>0</v>
      </c>
      <c r="AZ93" s="28">
        <f t="shared" si="95"/>
        <v>0</v>
      </c>
    </row>
    <row r="94" spans="1:52">
      <c r="A94" s="56" t="s">
        <v>10</v>
      </c>
      <c r="B94" s="15" t="s">
        <v>31</v>
      </c>
      <c r="C94" s="35">
        <v>4484.0200000000004</v>
      </c>
      <c r="D94" s="36">
        <v>39.799999999999997</v>
      </c>
      <c r="E94" s="35">
        <f t="shared" si="72"/>
        <v>3184</v>
      </c>
      <c r="F94" s="35">
        <f t="shared" si="73"/>
        <v>3979.9999999999995</v>
      </c>
      <c r="G94" s="35">
        <f t="shared" si="74"/>
        <v>7668.02</v>
      </c>
      <c r="H94" s="33">
        <f t="shared" si="75"/>
        <v>8464.02</v>
      </c>
      <c r="I94" s="32"/>
      <c r="J94" s="31"/>
      <c r="K94" s="39">
        <v>4026.7700000000009</v>
      </c>
      <c r="L94" s="29">
        <f t="shared" si="76"/>
        <v>362.4</v>
      </c>
      <c r="M94" s="7">
        <f t="shared" si="77"/>
        <v>4389.17</v>
      </c>
      <c r="N94" s="29">
        <v>35.42</v>
      </c>
      <c r="O94" s="29">
        <f t="shared" si="78"/>
        <v>3.18</v>
      </c>
      <c r="P94" s="37">
        <f t="shared" si="79"/>
        <v>38.6</v>
      </c>
      <c r="S94" s="56" t="s">
        <v>10</v>
      </c>
      <c r="T94" s="15" t="s">
        <v>31</v>
      </c>
      <c r="U94" s="35">
        <v>4691.7299999999996</v>
      </c>
      <c r="V94" s="36">
        <v>41.03</v>
      </c>
      <c r="W94" s="35">
        <f t="shared" si="80"/>
        <v>3282.4</v>
      </c>
      <c r="X94" s="35">
        <f t="shared" si="81"/>
        <v>4103</v>
      </c>
      <c r="Y94" s="35">
        <f t="shared" si="82"/>
        <v>7974.1299999999992</v>
      </c>
      <c r="Z94" s="33">
        <f t="shared" si="83"/>
        <v>8794.73</v>
      </c>
      <c r="AA94" s="32"/>
      <c r="AB94" s="31"/>
      <c r="AC94" s="39">
        <v>4026.7700000000009</v>
      </c>
      <c r="AD94" s="29">
        <f t="shared" si="84"/>
        <v>362.4</v>
      </c>
      <c r="AE94" s="7">
        <f t="shared" si="85"/>
        <v>4389.17</v>
      </c>
      <c r="AF94" s="29">
        <v>35.42</v>
      </c>
      <c r="AG94" s="29">
        <f t="shared" si="86"/>
        <v>3.18</v>
      </c>
      <c r="AH94" s="37">
        <f t="shared" si="87"/>
        <v>38.6</v>
      </c>
      <c r="AK94" s="56" t="s">
        <v>10</v>
      </c>
      <c r="AL94" s="15" t="s">
        <v>31</v>
      </c>
      <c r="AM94" s="35">
        <v>4822.41</v>
      </c>
      <c r="AN94" s="36">
        <v>42.19</v>
      </c>
      <c r="AO94" s="35">
        <f t="shared" si="88"/>
        <v>3375.2</v>
      </c>
      <c r="AP94" s="35">
        <f t="shared" si="89"/>
        <v>4219</v>
      </c>
      <c r="AQ94" s="35">
        <f t="shared" si="90"/>
        <v>8197.61</v>
      </c>
      <c r="AR94" s="33">
        <f t="shared" si="91"/>
        <v>9041.41</v>
      </c>
      <c r="AS94" s="32"/>
      <c r="AT94" s="31"/>
      <c r="AU94" s="39"/>
      <c r="AV94" s="29">
        <f t="shared" si="92"/>
        <v>0</v>
      </c>
      <c r="AW94" s="7">
        <f t="shared" si="93"/>
        <v>0</v>
      </c>
      <c r="AX94" s="29"/>
      <c r="AY94" s="29">
        <f t="shared" si="94"/>
        <v>0</v>
      </c>
      <c r="AZ94" s="37">
        <f t="shared" si="95"/>
        <v>0</v>
      </c>
    </row>
    <row r="95" spans="1:52">
      <c r="A95" s="56"/>
      <c r="B95" s="15" t="s">
        <v>30</v>
      </c>
      <c r="C95" s="35">
        <v>4359.04</v>
      </c>
      <c r="D95" s="36">
        <v>38.99</v>
      </c>
      <c r="E95" s="35">
        <f t="shared" si="72"/>
        <v>3119.2000000000003</v>
      </c>
      <c r="F95" s="35">
        <f t="shared" si="73"/>
        <v>3899</v>
      </c>
      <c r="G95" s="35">
        <f t="shared" si="74"/>
        <v>7478.24</v>
      </c>
      <c r="H95" s="33">
        <f t="shared" si="75"/>
        <v>8258.0400000000009</v>
      </c>
      <c r="I95" s="32"/>
      <c r="J95" s="31"/>
      <c r="K95" s="39">
        <v>3917.5400000000009</v>
      </c>
      <c r="L95" s="29">
        <f t="shared" si="76"/>
        <v>352.57</v>
      </c>
      <c r="M95" s="7">
        <f t="shared" si="77"/>
        <v>4270.1099999999997</v>
      </c>
      <c r="N95" s="29">
        <v>34.74</v>
      </c>
      <c r="O95" s="29">
        <f t="shared" si="78"/>
        <v>3.12</v>
      </c>
      <c r="P95" s="28">
        <f t="shared" si="79"/>
        <v>37.86</v>
      </c>
      <c r="S95" s="56"/>
      <c r="T95" s="15" t="s">
        <v>30</v>
      </c>
      <c r="U95" s="35">
        <v>4558.2299999999996</v>
      </c>
      <c r="V95" s="36">
        <v>40.200000000000003</v>
      </c>
      <c r="W95" s="35">
        <f t="shared" si="80"/>
        <v>3216</v>
      </c>
      <c r="X95" s="35">
        <f t="shared" si="81"/>
        <v>4020.0000000000005</v>
      </c>
      <c r="Y95" s="35">
        <f t="shared" si="82"/>
        <v>7774.23</v>
      </c>
      <c r="Z95" s="33">
        <f t="shared" si="83"/>
        <v>8578.23</v>
      </c>
      <c r="AA95" s="32"/>
      <c r="AB95" s="31"/>
      <c r="AC95" s="39">
        <v>3917.5400000000009</v>
      </c>
      <c r="AD95" s="29">
        <f t="shared" si="84"/>
        <v>352.57</v>
      </c>
      <c r="AE95" s="7">
        <f t="shared" si="85"/>
        <v>4270.1099999999997</v>
      </c>
      <c r="AF95" s="29">
        <v>34.74</v>
      </c>
      <c r="AG95" s="29">
        <f t="shared" si="86"/>
        <v>3.12</v>
      </c>
      <c r="AH95" s="28">
        <f t="shared" si="87"/>
        <v>37.86</v>
      </c>
      <c r="AK95" s="56"/>
      <c r="AL95" s="15" t="s">
        <v>30</v>
      </c>
      <c r="AM95" s="35">
        <v>4685.22</v>
      </c>
      <c r="AN95" s="36">
        <v>41.33</v>
      </c>
      <c r="AO95" s="35">
        <f t="shared" si="88"/>
        <v>3306.3999999999996</v>
      </c>
      <c r="AP95" s="35">
        <f t="shared" si="89"/>
        <v>4133</v>
      </c>
      <c r="AQ95" s="35">
        <f t="shared" si="90"/>
        <v>7991.62</v>
      </c>
      <c r="AR95" s="33">
        <f t="shared" si="91"/>
        <v>8818.2200000000012</v>
      </c>
      <c r="AS95" s="32"/>
      <c r="AT95" s="31"/>
      <c r="AU95" s="39"/>
      <c r="AV95" s="29">
        <f t="shared" si="92"/>
        <v>0</v>
      </c>
      <c r="AW95" s="7">
        <f t="shared" si="93"/>
        <v>0</v>
      </c>
      <c r="AX95" s="29"/>
      <c r="AY95" s="29">
        <f t="shared" si="94"/>
        <v>0</v>
      </c>
      <c r="AZ95" s="28">
        <f t="shared" si="95"/>
        <v>0</v>
      </c>
    </row>
    <row r="96" spans="1:52">
      <c r="A96" s="56"/>
      <c r="B96" s="15" t="s">
        <v>29</v>
      </c>
      <c r="C96" s="35">
        <v>4234.05</v>
      </c>
      <c r="D96" s="36">
        <v>38.19</v>
      </c>
      <c r="E96" s="35">
        <f t="shared" si="72"/>
        <v>3055.2</v>
      </c>
      <c r="F96" s="35">
        <f t="shared" si="73"/>
        <v>3819</v>
      </c>
      <c r="G96" s="35">
        <f t="shared" si="74"/>
        <v>7289.25</v>
      </c>
      <c r="H96" s="33">
        <f t="shared" si="75"/>
        <v>8053.05</v>
      </c>
      <c r="I96" s="32"/>
      <c r="J96" s="31"/>
      <c r="K96" s="39">
        <v>3808.3100000000009</v>
      </c>
      <c r="L96" s="29">
        <f t="shared" si="76"/>
        <v>342.74</v>
      </c>
      <c r="M96" s="7">
        <f t="shared" si="77"/>
        <v>4151.05</v>
      </c>
      <c r="N96" s="29">
        <v>34.07</v>
      </c>
      <c r="O96" s="29">
        <f t="shared" si="78"/>
        <v>3.06</v>
      </c>
      <c r="P96" s="28">
        <f t="shared" si="79"/>
        <v>37.130000000000003</v>
      </c>
      <c r="S96" s="56"/>
      <c r="T96" s="15" t="s">
        <v>29</v>
      </c>
      <c r="U96" s="35">
        <v>4424.74</v>
      </c>
      <c r="V96" s="36">
        <v>39.36</v>
      </c>
      <c r="W96" s="35">
        <f t="shared" si="80"/>
        <v>3148.8</v>
      </c>
      <c r="X96" s="35">
        <f t="shared" si="81"/>
        <v>3936</v>
      </c>
      <c r="Y96" s="35">
        <f t="shared" si="82"/>
        <v>7573.54</v>
      </c>
      <c r="Z96" s="33">
        <f t="shared" si="83"/>
        <v>8360.74</v>
      </c>
      <c r="AA96" s="32"/>
      <c r="AB96" s="31"/>
      <c r="AC96" s="39">
        <v>3808.3100000000009</v>
      </c>
      <c r="AD96" s="29">
        <f t="shared" si="84"/>
        <v>342.74</v>
      </c>
      <c r="AE96" s="7">
        <f t="shared" si="85"/>
        <v>4151.05</v>
      </c>
      <c r="AF96" s="29">
        <v>34.07</v>
      </c>
      <c r="AG96" s="29">
        <f t="shared" si="86"/>
        <v>3.06</v>
      </c>
      <c r="AH96" s="28">
        <f t="shared" si="87"/>
        <v>37.130000000000003</v>
      </c>
      <c r="AK96" s="56"/>
      <c r="AL96" s="15" t="s">
        <v>29</v>
      </c>
      <c r="AM96" s="35">
        <v>4548.03</v>
      </c>
      <c r="AN96" s="36">
        <v>40.47</v>
      </c>
      <c r="AO96" s="35">
        <f t="shared" si="88"/>
        <v>3237.6</v>
      </c>
      <c r="AP96" s="35">
        <f t="shared" si="89"/>
        <v>4047</v>
      </c>
      <c r="AQ96" s="35">
        <f t="shared" si="90"/>
        <v>7785.6299999999992</v>
      </c>
      <c r="AR96" s="33">
        <f t="shared" si="91"/>
        <v>8595.0299999999988</v>
      </c>
      <c r="AS96" s="32"/>
      <c r="AT96" s="31"/>
      <c r="AU96" s="39"/>
      <c r="AV96" s="29">
        <f t="shared" si="92"/>
        <v>0</v>
      </c>
      <c r="AW96" s="7">
        <f t="shared" si="93"/>
        <v>0</v>
      </c>
      <c r="AX96" s="29"/>
      <c r="AY96" s="29">
        <f t="shared" si="94"/>
        <v>0</v>
      </c>
      <c r="AZ96" s="28">
        <f t="shared" si="95"/>
        <v>0</v>
      </c>
    </row>
    <row r="97" spans="1:52">
      <c r="A97" s="56"/>
      <c r="B97" s="15" t="s">
        <v>2</v>
      </c>
      <c r="C97" s="35">
        <v>4109.07</v>
      </c>
      <c r="D97" s="36">
        <v>37.380000000000003</v>
      </c>
      <c r="E97" s="35">
        <f t="shared" si="72"/>
        <v>2990.4</v>
      </c>
      <c r="F97" s="35">
        <f t="shared" si="73"/>
        <v>3738.0000000000005</v>
      </c>
      <c r="G97" s="35">
        <f t="shared" si="74"/>
        <v>7099.4699999999993</v>
      </c>
      <c r="H97" s="33">
        <f t="shared" si="75"/>
        <v>7847.07</v>
      </c>
      <c r="I97" s="32"/>
      <c r="J97" s="31"/>
      <c r="K97" s="39">
        <v>3699.0800000000008</v>
      </c>
      <c r="L97" s="29">
        <f t="shared" si="76"/>
        <v>332.91</v>
      </c>
      <c r="M97" s="7">
        <f t="shared" si="77"/>
        <v>4031.99</v>
      </c>
      <c r="N97" s="29">
        <v>33.4</v>
      </c>
      <c r="O97" s="29">
        <f t="shared" si="78"/>
        <v>3</v>
      </c>
      <c r="P97" s="37">
        <f t="shared" si="79"/>
        <v>36.4</v>
      </c>
      <c r="S97" s="56"/>
      <c r="T97" s="15" t="s">
        <v>2</v>
      </c>
      <c r="U97" s="35">
        <v>4291.24</v>
      </c>
      <c r="V97" s="36">
        <v>38.53</v>
      </c>
      <c r="W97" s="35">
        <f t="shared" si="80"/>
        <v>3082.4</v>
      </c>
      <c r="X97" s="35">
        <f t="shared" si="81"/>
        <v>3853</v>
      </c>
      <c r="Y97" s="35">
        <f t="shared" si="82"/>
        <v>7373.6399999999994</v>
      </c>
      <c r="Z97" s="33">
        <f t="shared" si="83"/>
        <v>8144.24</v>
      </c>
      <c r="AA97" s="32"/>
      <c r="AB97" s="31"/>
      <c r="AC97" s="39">
        <v>3699.0800000000008</v>
      </c>
      <c r="AD97" s="29">
        <f t="shared" si="84"/>
        <v>332.91</v>
      </c>
      <c r="AE97" s="7">
        <f t="shared" si="85"/>
        <v>4031.99</v>
      </c>
      <c r="AF97" s="29">
        <v>33.4</v>
      </c>
      <c r="AG97" s="29">
        <f t="shared" si="86"/>
        <v>3</v>
      </c>
      <c r="AH97" s="37">
        <f t="shared" si="87"/>
        <v>36.4</v>
      </c>
      <c r="AK97" s="56"/>
      <c r="AL97" s="15" t="s">
        <v>2</v>
      </c>
      <c r="AM97" s="35">
        <v>4410.84</v>
      </c>
      <c r="AN97" s="36">
        <v>39.61</v>
      </c>
      <c r="AO97" s="35">
        <f t="shared" si="88"/>
        <v>3168.8</v>
      </c>
      <c r="AP97" s="35">
        <f t="shared" si="89"/>
        <v>3961</v>
      </c>
      <c r="AQ97" s="35">
        <f t="shared" si="90"/>
        <v>7579.64</v>
      </c>
      <c r="AR97" s="33">
        <f t="shared" si="91"/>
        <v>8371.84</v>
      </c>
      <c r="AS97" s="32"/>
      <c r="AT97" s="31"/>
      <c r="AU97" s="39"/>
      <c r="AV97" s="29">
        <f t="shared" si="92"/>
        <v>0</v>
      </c>
      <c r="AW97" s="7">
        <f t="shared" si="93"/>
        <v>0</v>
      </c>
      <c r="AX97" s="29"/>
      <c r="AY97" s="29">
        <f t="shared" si="94"/>
        <v>0</v>
      </c>
      <c r="AZ97" s="37">
        <f t="shared" si="95"/>
        <v>0</v>
      </c>
    </row>
    <row r="98" spans="1:52">
      <c r="A98" s="56"/>
      <c r="B98" s="15" t="s">
        <v>1</v>
      </c>
      <c r="C98" s="35">
        <v>3984.08</v>
      </c>
      <c r="D98" s="36">
        <v>36.57</v>
      </c>
      <c r="E98" s="35">
        <f t="shared" si="72"/>
        <v>2925.6</v>
      </c>
      <c r="F98" s="35">
        <f t="shared" si="73"/>
        <v>3657</v>
      </c>
      <c r="G98" s="35">
        <f t="shared" si="74"/>
        <v>6909.68</v>
      </c>
      <c r="H98" s="33">
        <f t="shared" si="75"/>
        <v>7641.08</v>
      </c>
      <c r="I98" s="32"/>
      <c r="J98" s="31"/>
      <c r="K98" s="39">
        <v>3589.8500000000008</v>
      </c>
      <c r="L98" s="29">
        <f t="shared" si="76"/>
        <v>323.08</v>
      </c>
      <c r="M98" s="7">
        <f t="shared" si="77"/>
        <v>3912.93</v>
      </c>
      <c r="N98" s="29">
        <v>32.729999999999997</v>
      </c>
      <c r="O98" s="29">
        <f t="shared" si="78"/>
        <v>2.94</v>
      </c>
      <c r="P98" s="28">
        <f t="shared" si="79"/>
        <v>35.67</v>
      </c>
      <c r="S98" s="56"/>
      <c r="T98" s="15" t="s">
        <v>1</v>
      </c>
      <c r="U98" s="35">
        <v>4157.75</v>
      </c>
      <c r="V98" s="36">
        <v>37.69</v>
      </c>
      <c r="W98" s="35">
        <f t="shared" si="80"/>
        <v>3015.2</v>
      </c>
      <c r="X98" s="35">
        <f t="shared" si="81"/>
        <v>3769</v>
      </c>
      <c r="Y98" s="35">
        <f t="shared" si="82"/>
        <v>7172.95</v>
      </c>
      <c r="Z98" s="33">
        <f t="shared" si="83"/>
        <v>7926.75</v>
      </c>
      <c r="AA98" s="32"/>
      <c r="AB98" s="31"/>
      <c r="AC98" s="39">
        <v>3589.8500000000008</v>
      </c>
      <c r="AD98" s="29">
        <f t="shared" si="84"/>
        <v>323.08</v>
      </c>
      <c r="AE98" s="7">
        <f t="shared" si="85"/>
        <v>3912.93</v>
      </c>
      <c r="AF98" s="29">
        <v>32.729999999999997</v>
      </c>
      <c r="AG98" s="29">
        <f t="shared" si="86"/>
        <v>2.94</v>
      </c>
      <c r="AH98" s="28">
        <f t="shared" si="87"/>
        <v>35.67</v>
      </c>
      <c r="AK98" s="56"/>
      <c r="AL98" s="15" t="s">
        <v>1</v>
      </c>
      <c r="AM98" s="35">
        <v>4273.6499999999996</v>
      </c>
      <c r="AN98" s="36">
        <v>38.75</v>
      </c>
      <c r="AO98" s="35">
        <f t="shared" si="88"/>
        <v>3100</v>
      </c>
      <c r="AP98" s="35">
        <f t="shared" si="89"/>
        <v>3875</v>
      </c>
      <c r="AQ98" s="35">
        <f t="shared" si="90"/>
        <v>7373.65</v>
      </c>
      <c r="AR98" s="33">
        <f t="shared" si="91"/>
        <v>8148.65</v>
      </c>
      <c r="AS98" s="32"/>
      <c r="AT98" s="31"/>
      <c r="AU98" s="39"/>
      <c r="AV98" s="29">
        <f t="shared" si="92"/>
        <v>0</v>
      </c>
      <c r="AW98" s="7">
        <f t="shared" si="93"/>
        <v>0</v>
      </c>
      <c r="AX98" s="29"/>
      <c r="AY98" s="29">
        <f t="shared" si="94"/>
        <v>0</v>
      </c>
      <c r="AZ98" s="28">
        <f t="shared" si="95"/>
        <v>0</v>
      </c>
    </row>
    <row r="99" spans="1:52">
      <c r="A99" s="56"/>
      <c r="B99" s="15" t="s">
        <v>0</v>
      </c>
      <c r="C99" s="35">
        <v>3859.1</v>
      </c>
      <c r="D99" s="36">
        <v>35.770000000000003</v>
      </c>
      <c r="E99" s="35">
        <f t="shared" si="72"/>
        <v>2861.6000000000004</v>
      </c>
      <c r="F99" s="35">
        <f t="shared" si="73"/>
        <v>3577.0000000000005</v>
      </c>
      <c r="G99" s="35">
        <f t="shared" si="74"/>
        <v>6720.7000000000007</v>
      </c>
      <c r="H99" s="33">
        <f t="shared" si="75"/>
        <v>7436.1</v>
      </c>
      <c r="I99" s="32"/>
      <c r="J99" s="31"/>
      <c r="K99" s="39">
        <v>3480.6200000000008</v>
      </c>
      <c r="L99" s="29">
        <f t="shared" si="76"/>
        <v>313.25</v>
      </c>
      <c r="M99" s="7">
        <f t="shared" si="77"/>
        <v>3793.87</v>
      </c>
      <c r="N99" s="29">
        <v>32.06</v>
      </c>
      <c r="O99" s="29">
        <f t="shared" si="78"/>
        <v>2.88</v>
      </c>
      <c r="P99" s="37">
        <f t="shared" si="79"/>
        <v>34.94</v>
      </c>
      <c r="S99" s="56"/>
      <c r="T99" s="15" t="s">
        <v>0</v>
      </c>
      <c r="U99" s="35">
        <v>4024.26</v>
      </c>
      <c r="V99" s="36">
        <v>36.85</v>
      </c>
      <c r="W99" s="35">
        <f t="shared" si="80"/>
        <v>2948</v>
      </c>
      <c r="X99" s="35">
        <f t="shared" si="81"/>
        <v>3685</v>
      </c>
      <c r="Y99" s="35">
        <f t="shared" si="82"/>
        <v>6972.26</v>
      </c>
      <c r="Z99" s="33">
        <f t="shared" si="83"/>
        <v>7709.26</v>
      </c>
      <c r="AA99" s="32"/>
      <c r="AB99" s="31"/>
      <c r="AC99" s="39">
        <v>3480.6200000000008</v>
      </c>
      <c r="AD99" s="29">
        <f t="shared" si="84"/>
        <v>313.25</v>
      </c>
      <c r="AE99" s="7">
        <f t="shared" si="85"/>
        <v>3793.87</v>
      </c>
      <c r="AF99" s="29">
        <v>32.06</v>
      </c>
      <c r="AG99" s="29">
        <f t="shared" si="86"/>
        <v>2.88</v>
      </c>
      <c r="AH99" s="37">
        <f t="shared" si="87"/>
        <v>34.94</v>
      </c>
      <c r="AK99" s="56"/>
      <c r="AL99" s="15" t="s">
        <v>0</v>
      </c>
      <c r="AM99" s="35">
        <v>4136.46</v>
      </c>
      <c r="AN99" s="36">
        <v>37.89</v>
      </c>
      <c r="AO99" s="35">
        <f t="shared" si="88"/>
        <v>3031.2</v>
      </c>
      <c r="AP99" s="35">
        <f t="shared" si="89"/>
        <v>3789</v>
      </c>
      <c r="AQ99" s="35">
        <f t="shared" si="90"/>
        <v>7167.66</v>
      </c>
      <c r="AR99" s="33">
        <f t="shared" si="91"/>
        <v>7925.46</v>
      </c>
      <c r="AS99" s="32"/>
      <c r="AT99" s="31"/>
      <c r="AU99" s="39"/>
      <c r="AV99" s="29">
        <f t="shared" si="92"/>
        <v>0</v>
      </c>
      <c r="AW99" s="7">
        <f t="shared" si="93"/>
        <v>0</v>
      </c>
      <c r="AX99" s="29"/>
      <c r="AY99" s="29">
        <f t="shared" si="94"/>
        <v>0</v>
      </c>
      <c r="AZ99" s="37">
        <f t="shared" si="95"/>
        <v>0</v>
      </c>
    </row>
    <row r="100" spans="1:52">
      <c r="A100" s="56" t="s">
        <v>11</v>
      </c>
      <c r="B100" s="15" t="s">
        <v>31</v>
      </c>
      <c r="C100" s="35">
        <v>3734.12</v>
      </c>
      <c r="D100" s="36">
        <v>34.96</v>
      </c>
      <c r="E100" s="35">
        <f t="shared" si="72"/>
        <v>2796.8</v>
      </c>
      <c r="F100" s="35">
        <f t="shared" si="73"/>
        <v>3496</v>
      </c>
      <c r="G100" s="35">
        <f t="shared" si="74"/>
        <v>6530.92</v>
      </c>
      <c r="H100" s="33">
        <f t="shared" si="75"/>
        <v>7230.12</v>
      </c>
      <c r="I100" s="32"/>
      <c r="J100" s="31"/>
      <c r="K100" s="39">
        <v>3371.3900000000008</v>
      </c>
      <c r="L100" s="29">
        <f t="shared" si="76"/>
        <v>303.42</v>
      </c>
      <c r="M100" s="7">
        <f t="shared" si="77"/>
        <v>3674.81</v>
      </c>
      <c r="N100" s="29">
        <v>31.39</v>
      </c>
      <c r="O100" s="29">
        <f t="shared" si="78"/>
        <v>2.82</v>
      </c>
      <c r="P100" s="28">
        <f t="shared" si="79"/>
        <v>34.21</v>
      </c>
      <c r="S100" s="56" t="s">
        <v>11</v>
      </c>
      <c r="T100" s="15" t="s">
        <v>31</v>
      </c>
      <c r="U100" s="35">
        <v>3890.76</v>
      </c>
      <c r="V100" s="36">
        <v>36.020000000000003</v>
      </c>
      <c r="W100" s="35">
        <f t="shared" si="80"/>
        <v>2881.6000000000004</v>
      </c>
      <c r="X100" s="35">
        <f t="shared" si="81"/>
        <v>3602.0000000000005</v>
      </c>
      <c r="Y100" s="35">
        <f t="shared" si="82"/>
        <v>6772.3600000000006</v>
      </c>
      <c r="Z100" s="33">
        <f t="shared" si="83"/>
        <v>7492.76</v>
      </c>
      <c r="AA100" s="32"/>
      <c r="AB100" s="31"/>
      <c r="AC100" s="39">
        <v>3371.3900000000008</v>
      </c>
      <c r="AD100" s="29">
        <f t="shared" si="84"/>
        <v>303.42</v>
      </c>
      <c r="AE100" s="7">
        <f t="shared" si="85"/>
        <v>3674.81</v>
      </c>
      <c r="AF100" s="29">
        <v>31.39</v>
      </c>
      <c r="AG100" s="29">
        <f t="shared" si="86"/>
        <v>2.82</v>
      </c>
      <c r="AH100" s="28">
        <f t="shared" si="87"/>
        <v>34.21</v>
      </c>
      <c r="AK100" s="56" t="s">
        <v>11</v>
      </c>
      <c r="AL100" s="15" t="s">
        <v>31</v>
      </c>
      <c r="AM100" s="35">
        <v>3999.27</v>
      </c>
      <c r="AN100" s="36">
        <v>37.03</v>
      </c>
      <c r="AO100" s="35">
        <f t="shared" si="88"/>
        <v>2962.4</v>
      </c>
      <c r="AP100" s="35">
        <f t="shared" si="89"/>
        <v>3703</v>
      </c>
      <c r="AQ100" s="35">
        <f t="shared" si="90"/>
        <v>6961.67</v>
      </c>
      <c r="AR100" s="33">
        <f t="shared" si="91"/>
        <v>7702.27</v>
      </c>
      <c r="AS100" s="32"/>
      <c r="AT100" s="31"/>
      <c r="AU100" s="39"/>
      <c r="AV100" s="29">
        <f t="shared" si="92"/>
        <v>0</v>
      </c>
      <c r="AW100" s="7">
        <f t="shared" si="93"/>
        <v>0</v>
      </c>
      <c r="AX100" s="29"/>
      <c r="AY100" s="29">
        <f t="shared" si="94"/>
        <v>0</v>
      </c>
      <c r="AZ100" s="28">
        <f t="shared" si="95"/>
        <v>0</v>
      </c>
    </row>
    <row r="101" spans="1:52">
      <c r="A101" s="56"/>
      <c r="B101" s="15" t="s">
        <v>30</v>
      </c>
      <c r="C101" s="35">
        <v>3609.13</v>
      </c>
      <c r="D101" s="36">
        <v>34.15</v>
      </c>
      <c r="E101" s="35">
        <f t="shared" si="72"/>
        <v>2732</v>
      </c>
      <c r="F101" s="35">
        <f t="shared" si="73"/>
        <v>3415</v>
      </c>
      <c r="G101" s="35">
        <f t="shared" si="74"/>
        <v>6341.13</v>
      </c>
      <c r="H101" s="33">
        <f t="shared" si="75"/>
        <v>7024.13</v>
      </c>
      <c r="I101" s="32"/>
      <c r="J101" s="31"/>
      <c r="K101" s="39">
        <v>3262.1600000000008</v>
      </c>
      <c r="L101" s="29">
        <f t="shared" si="76"/>
        <v>293.58999999999997</v>
      </c>
      <c r="M101" s="7">
        <f t="shared" si="77"/>
        <v>3555.75</v>
      </c>
      <c r="N101" s="29">
        <v>30.71</v>
      </c>
      <c r="O101" s="38">
        <f t="shared" si="78"/>
        <v>2.76</v>
      </c>
      <c r="P101" s="28">
        <f t="shared" si="79"/>
        <v>33.47</v>
      </c>
      <c r="S101" s="56"/>
      <c r="T101" s="15" t="s">
        <v>30</v>
      </c>
      <c r="U101" s="35">
        <v>3757.27</v>
      </c>
      <c r="V101" s="36">
        <v>35.18</v>
      </c>
      <c r="W101" s="35">
        <f t="shared" si="80"/>
        <v>2814.4</v>
      </c>
      <c r="X101" s="35">
        <f t="shared" si="81"/>
        <v>3518</v>
      </c>
      <c r="Y101" s="35">
        <f t="shared" si="82"/>
        <v>6571.67</v>
      </c>
      <c r="Z101" s="33">
        <f t="shared" si="83"/>
        <v>7275.27</v>
      </c>
      <c r="AA101" s="32"/>
      <c r="AB101" s="31"/>
      <c r="AC101" s="39">
        <v>3262.1600000000008</v>
      </c>
      <c r="AD101" s="29">
        <f t="shared" si="84"/>
        <v>293.58999999999997</v>
      </c>
      <c r="AE101" s="7">
        <f t="shared" si="85"/>
        <v>3555.75</v>
      </c>
      <c r="AF101" s="29">
        <v>30.71</v>
      </c>
      <c r="AG101" s="38">
        <f t="shared" si="86"/>
        <v>2.76</v>
      </c>
      <c r="AH101" s="28">
        <f t="shared" si="87"/>
        <v>33.47</v>
      </c>
      <c r="AK101" s="56"/>
      <c r="AL101" s="15" t="s">
        <v>30</v>
      </c>
      <c r="AM101" s="35">
        <v>3862.07</v>
      </c>
      <c r="AN101" s="36">
        <v>36.18</v>
      </c>
      <c r="AO101" s="35">
        <f t="shared" si="88"/>
        <v>2894.4</v>
      </c>
      <c r="AP101" s="35">
        <f t="shared" si="89"/>
        <v>3618</v>
      </c>
      <c r="AQ101" s="35">
        <f t="shared" si="90"/>
        <v>6756.47</v>
      </c>
      <c r="AR101" s="33">
        <f t="shared" si="91"/>
        <v>7480.07</v>
      </c>
      <c r="AS101" s="32"/>
      <c r="AT101" s="31"/>
      <c r="AU101" s="39"/>
      <c r="AV101" s="29">
        <f t="shared" si="92"/>
        <v>0</v>
      </c>
      <c r="AW101" s="7">
        <f t="shared" si="93"/>
        <v>0</v>
      </c>
      <c r="AX101" s="29"/>
      <c r="AY101" s="38">
        <f t="shared" si="94"/>
        <v>0</v>
      </c>
      <c r="AZ101" s="28">
        <f t="shared" si="95"/>
        <v>0</v>
      </c>
    </row>
    <row r="102" spans="1:52">
      <c r="A102" s="56"/>
      <c r="B102" s="15" t="s">
        <v>29</v>
      </c>
      <c r="C102" s="35">
        <v>3484.15</v>
      </c>
      <c r="D102" s="36">
        <v>33.340000000000003</v>
      </c>
      <c r="E102" s="35">
        <f t="shared" si="72"/>
        <v>2667.2000000000003</v>
      </c>
      <c r="F102" s="35">
        <f t="shared" si="73"/>
        <v>3334.0000000000005</v>
      </c>
      <c r="G102" s="35">
        <f t="shared" si="74"/>
        <v>6151.35</v>
      </c>
      <c r="H102" s="33">
        <f t="shared" si="75"/>
        <v>6818.1500000000005</v>
      </c>
      <c r="I102" s="32"/>
      <c r="J102" s="31"/>
      <c r="K102" s="39">
        <v>3152.9300000000007</v>
      </c>
      <c r="L102" s="29">
        <f t="shared" si="76"/>
        <v>283.76</v>
      </c>
      <c r="M102" s="7">
        <f t="shared" si="77"/>
        <v>3436.69</v>
      </c>
      <c r="N102" s="29">
        <v>30.04</v>
      </c>
      <c r="O102" s="29">
        <f t="shared" si="78"/>
        <v>2.7</v>
      </c>
      <c r="P102" s="28">
        <f t="shared" si="79"/>
        <v>32.74</v>
      </c>
      <c r="S102" s="56"/>
      <c r="T102" s="15" t="s">
        <v>29</v>
      </c>
      <c r="U102" s="35">
        <v>3623.77</v>
      </c>
      <c r="V102" s="36">
        <v>34.35</v>
      </c>
      <c r="W102" s="35">
        <f t="shared" si="80"/>
        <v>2748</v>
      </c>
      <c r="X102" s="35">
        <f t="shared" si="81"/>
        <v>3435</v>
      </c>
      <c r="Y102" s="35">
        <f t="shared" si="82"/>
        <v>6371.77</v>
      </c>
      <c r="Z102" s="33">
        <f t="shared" si="83"/>
        <v>7058.77</v>
      </c>
      <c r="AA102" s="32"/>
      <c r="AB102" s="31"/>
      <c r="AC102" s="39">
        <v>3152.9300000000007</v>
      </c>
      <c r="AD102" s="29">
        <f t="shared" si="84"/>
        <v>283.76</v>
      </c>
      <c r="AE102" s="7">
        <f t="shared" si="85"/>
        <v>3436.69</v>
      </c>
      <c r="AF102" s="29">
        <v>30.04</v>
      </c>
      <c r="AG102" s="29">
        <f t="shared" si="86"/>
        <v>2.7</v>
      </c>
      <c r="AH102" s="28">
        <f t="shared" si="87"/>
        <v>32.74</v>
      </c>
      <c r="AK102" s="56"/>
      <c r="AL102" s="15" t="s">
        <v>29</v>
      </c>
      <c r="AM102" s="35">
        <v>3724.88</v>
      </c>
      <c r="AN102" s="36">
        <v>35.32</v>
      </c>
      <c r="AO102" s="35">
        <f t="shared" si="88"/>
        <v>2825.6</v>
      </c>
      <c r="AP102" s="35">
        <f t="shared" si="89"/>
        <v>3532</v>
      </c>
      <c r="AQ102" s="35">
        <f t="shared" si="90"/>
        <v>6550.48</v>
      </c>
      <c r="AR102" s="33">
        <f t="shared" si="91"/>
        <v>7256.88</v>
      </c>
      <c r="AS102" s="32"/>
      <c r="AT102" s="31"/>
      <c r="AU102" s="39"/>
      <c r="AV102" s="29">
        <f t="shared" si="92"/>
        <v>0</v>
      </c>
      <c r="AW102" s="7">
        <f t="shared" si="93"/>
        <v>0</v>
      </c>
      <c r="AX102" s="29"/>
      <c r="AY102" s="29">
        <f t="shared" si="94"/>
        <v>0</v>
      </c>
      <c r="AZ102" s="28">
        <f t="shared" si="95"/>
        <v>0</v>
      </c>
    </row>
    <row r="103" spans="1:52">
      <c r="A103" s="56"/>
      <c r="B103" s="15" t="s">
        <v>2</v>
      </c>
      <c r="C103" s="35">
        <v>3359.17</v>
      </c>
      <c r="D103" s="36">
        <v>32.54</v>
      </c>
      <c r="E103" s="35">
        <f t="shared" si="72"/>
        <v>2603.1999999999998</v>
      </c>
      <c r="F103" s="35">
        <f t="shared" si="73"/>
        <v>3254</v>
      </c>
      <c r="G103" s="35">
        <f t="shared" si="74"/>
        <v>5962.37</v>
      </c>
      <c r="H103" s="33">
        <f t="shared" si="75"/>
        <v>6613.17</v>
      </c>
      <c r="I103" s="32"/>
      <c r="J103" s="31"/>
      <c r="K103" s="39">
        <v>3043.7000000000007</v>
      </c>
      <c r="L103" s="29">
        <f t="shared" si="76"/>
        <v>273.93</v>
      </c>
      <c r="M103" s="7">
        <f t="shared" si="77"/>
        <v>3317.63</v>
      </c>
      <c r="N103" s="29">
        <v>29.37</v>
      </c>
      <c r="O103" s="29">
        <f t="shared" si="78"/>
        <v>2.64</v>
      </c>
      <c r="P103" s="37">
        <f t="shared" si="79"/>
        <v>32.01</v>
      </c>
      <c r="S103" s="56"/>
      <c r="T103" s="15" t="s">
        <v>2</v>
      </c>
      <c r="U103" s="35">
        <v>3490.28</v>
      </c>
      <c r="V103" s="36">
        <v>33.51</v>
      </c>
      <c r="W103" s="35">
        <f t="shared" si="80"/>
        <v>2680.7999999999997</v>
      </c>
      <c r="X103" s="35">
        <f t="shared" si="81"/>
        <v>3351</v>
      </c>
      <c r="Y103" s="35">
        <f t="shared" si="82"/>
        <v>6171.08</v>
      </c>
      <c r="Z103" s="33">
        <f t="shared" si="83"/>
        <v>6841.2800000000007</v>
      </c>
      <c r="AA103" s="32"/>
      <c r="AB103" s="31"/>
      <c r="AC103" s="39">
        <v>3043.7000000000007</v>
      </c>
      <c r="AD103" s="29">
        <f t="shared" si="84"/>
        <v>273.93</v>
      </c>
      <c r="AE103" s="7">
        <f t="shared" si="85"/>
        <v>3317.63</v>
      </c>
      <c r="AF103" s="29">
        <v>29.37</v>
      </c>
      <c r="AG103" s="29">
        <f t="shared" si="86"/>
        <v>2.64</v>
      </c>
      <c r="AH103" s="37">
        <f t="shared" si="87"/>
        <v>32.01</v>
      </c>
      <c r="AK103" s="56"/>
      <c r="AL103" s="15" t="s">
        <v>2</v>
      </c>
      <c r="AM103" s="35">
        <v>3587.69</v>
      </c>
      <c r="AN103" s="36">
        <v>34.46</v>
      </c>
      <c r="AO103" s="35">
        <f t="shared" si="88"/>
        <v>2756.8</v>
      </c>
      <c r="AP103" s="35">
        <f t="shared" si="89"/>
        <v>3446</v>
      </c>
      <c r="AQ103" s="35">
        <f t="shared" si="90"/>
        <v>6344.49</v>
      </c>
      <c r="AR103" s="33">
        <f t="shared" si="91"/>
        <v>7033.6900000000005</v>
      </c>
      <c r="AS103" s="32"/>
      <c r="AT103" s="31"/>
      <c r="AU103" s="39"/>
      <c r="AV103" s="29">
        <f t="shared" si="92"/>
        <v>0</v>
      </c>
      <c r="AW103" s="7">
        <f t="shared" si="93"/>
        <v>0</v>
      </c>
      <c r="AX103" s="29"/>
      <c r="AY103" s="29">
        <f t="shared" si="94"/>
        <v>0</v>
      </c>
      <c r="AZ103" s="37">
        <f t="shared" si="95"/>
        <v>0</v>
      </c>
    </row>
    <row r="104" spans="1:52">
      <c r="A104" s="56"/>
      <c r="B104" s="15" t="s">
        <v>1</v>
      </c>
      <c r="C104" s="35">
        <v>3234.18</v>
      </c>
      <c r="D104" s="36">
        <v>31.73</v>
      </c>
      <c r="E104" s="35">
        <f t="shared" si="72"/>
        <v>2538.4</v>
      </c>
      <c r="F104" s="35">
        <f t="shared" si="73"/>
        <v>3173</v>
      </c>
      <c r="G104" s="35">
        <f t="shared" si="74"/>
        <v>5772.58</v>
      </c>
      <c r="H104" s="33">
        <f t="shared" si="75"/>
        <v>6407.18</v>
      </c>
      <c r="I104" s="32"/>
      <c r="J104" s="31"/>
      <c r="K104" s="39">
        <v>2934.4700000000007</v>
      </c>
      <c r="L104" s="29">
        <f t="shared" si="76"/>
        <v>264.10000000000002</v>
      </c>
      <c r="M104" s="7">
        <f t="shared" si="77"/>
        <v>3198.57</v>
      </c>
      <c r="N104" s="29">
        <v>28.7</v>
      </c>
      <c r="O104" s="29">
        <f t="shared" si="78"/>
        <v>2.58</v>
      </c>
      <c r="P104" s="28">
        <f t="shared" si="79"/>
        <v>31.28</v>
      </c>
      <c r="S104" s="56"/>
      <c r="T104" s="15" t="s">
        <v>1</v>
      </c>
      <c r="U104" s="35">
        <v>3356.79</v>
      </c>
      <c r="V104" s="36">
        <v>32.67</v>
      </c>
      <c r="W104" s="35">
        <f t="shared" si="80"/>
        <v>2613.6000000000004</v>
      </c>
      <c r="X104" s="35">
        <f t="shared" si="81"/>
        <v>3267</v>
      </c>
      <c r="Y104" s="35">
        <f t="shared" si="82"/>
        <v>5970.39</v>
      </c>
      <c r="Z104" s="33">
        <f t="shared" si="83"/>
        <v>6623.79</v>
      </c>
      <c r="AA104" s="32"/>
      <c r="AB104" s="31"/>
      <c r="AC104" s="39">
        <v>2934.4700000000007</v>
      </c>
      <c r="AD104" s="29">
        <f t="shared" si="84"/>
        <v>264.10000000000002</v>
      </c>
      <c r="AE104" s="7">
        <f t="shared" si="85"/>
        <v>3198.57</v>
      </c>
      <c r="AF104" s="29">
        <v>28.7</v>
      </c>
      <c r="AG104" s="29">
        <f t="shared" si="86"/>
        <v>2.58</v>
      </c>
      <c r="AH104" s="28">
        <f t="shared" si="87"/>
        <v>31.28</v>
      </c>
      <c r="AK104" s="56"/>
      <c r="AL104" s="15" t="s">
        <v>1</v>
      </c>
      <c r="AM104" s="35">
        <v>3450.5</v>
      </c>
      <c r="AN104" s="36">
        <v>33.6</v>
      </c>
      <c r="AO104" s="35">
        <f t="shared" si="88"/>
        <v>2688</v>
      </c>
      <c r="AP104" s="35">
        <f t="shared" si="89"/>
        <v>3360</v>
      </c>
      <c r="AQ104" s="35">
        <f t="shared" si="90"/>
        <v>6138.5</v>
      </c>
      <c r="AR104" s="33">
        <f t="shared" si="91"/>
        <v>6810.5</v>
      </c>
      <c r="AS104" s="32"/>
      <c r="AT104" s="31"/>
      <c r="AU104" s="39"/>
      <c r="AV104" s="29">
        <f t="shared" si="92"/>
        <v>0</v>
      </c>
      <c r="AW104" s="7">
        <f t="shared" si="93"/>
        <v>0</v>
      </c>
      <c r="AX104" s="29"/>
      <c r="AY104" s="29">
        <f t="shared" si="94"/>
        <v>0</v>
      </c>
      <c r="AZ104" s="28">
        <f t="shared" si="95"/>
        <v>0</v>
      </c>
    </row>
    <row r="105" spans="1:52">
      <c r="A105" s="56"/>
      <c r="B105" s="15" t="s">
        <v>0</v>
      </c>
      <c r="C105" s="35">
        <v>3109.2</v>
      </c>
      <c r="D105" s="36">
        <v>30.92</v>
      </c>
      <c r="E105" s="35">
        <f t="shared" si="72"/>
        <v>2473.6000000000004</v>
      </c>
      <c r="F105" s="35">
        <f t="shared" si="73"/>
        <v>3092</v>
      </c>
      <c r="G105" s="35">
        <f t="shared" si="74"/>
        <v>5582.8</v>
      </c>
      <c r="H105" s="33">
        <f t="shared" si="75"/>
        <v>6201.2</v>
      </c>
      <c r="I105" s="32"/>
      <c r="J105" s="31"/>
      <c r="K105" s="39">
        <v>2825.2400000000007</v>
      </c>
      <c r="L105" s="29">
        <f t="shared" si="76"/>
        <v>254.27</v>
      </c>
      <c r="M105" s="7">
        <f t="shared" si="77"/>
        <v>3079.51</v>
      </c>
      <c r="N105" s="29">
        <v>28.03</v>
      </c>
      <c r="O105" s="38">
        <f t="shared" si="78"/>
        <v>2.52</v>
      </c>
      <c r="P105" s="28">
        <f t="shared" si="79"/>
        <v>30.55</v>
      </c>
      <c r="S105" s="56"/>
      <c r="T105" s="15" t="s">
        <v>0</v>
      </c>
      <c r="U105" s="35">
        <v>3223.29</v>
      </c>
      <c r="V105" s="36">
        <v>31.84</v>
      </c>
      <c r="W105" s="35">
        <f t="shared" si="80"/>
        <v>2547.1999999999998</v>
      </c>
      <c r="X105" s="35">
        <f t="shared" si="81"/>
        <v>3184</v>
      </c>
      <c r="Y105" s="35">
        <f t="shared" si="82"/>
        <v>5770.49</v>
      </c>
      <c r="Z105" s="33">
        <f t="shared" si="83"/>
        <v>6407.29</v>
      </c>
      <c r="AA105" s="32"/>
      <c r="AB105" s="31"/>
      <c r="AC105" s="39">
        <v>2825.2400000000007</v>
      </c>
      <c r="AD105" s="29">
        <f t="shared" si="84"/>
        <v>254.27</v>
      </c>
      <c r="AE105" s="7">
        <f t="shared" si="85"/>
        <v>3079.51</v>
      </c>
      <c r="AF105" s="29">
        <v>28.03</v>
      </c>
      <c r="AG105" s="38">
        <f t="shared" si="86"/>
        <v>2.52</v>
      </c>
      <c r="AH105" s="28">
        <f t="shared" si="87"/>
        <v>30.55</v>
      </c>
      <c r="AK105" s="56"/>
      <c r="AL105" s="15" t="s">
        <v>0</v>
      </c>
      <c r="AM105" s="35">
        <v>3313.31</v>
      </c>
      <c r="AN105" s="36">
        <v>32.74</v>
      </c>
      <c r="AO105" s="35">
        <f t="shared" si="88"/>
        <v>2619.2000000000003</v>
      </c>
      <c r="AP105" s="35">
        <f t="shared" si="89"/>
        <v>3274</v>
      </c>
      <c r="AQ105" s="35">
        <f t="shared" si="90"/>
        <v>5932.51</v>
      </c>
      <c r="AR105" s="33">
        <f t="shared" si="91"/>
        <v>6587.3099999999995</v>
      </c>
      <c r="AS105" s="32"/>
      <c r="AT105" s="31"/>
      <c r="AU105" s="39"/>
      <c r="AV105" s="29">
        <f t="shared" si="92"/>
        <v>0</v>
      </c>
      <c r="AW105" s="7">
        <f t="shared" si="93"/>
        <v>0</v>
      </c>
      <c r="AX105" s="29"/>
      <c r="AY105" s="38">
        <f t="shared" si="94"/>
        <v>0</v>
      </c>
      <c r="AZ105" s="28">
        <f t="shared" si="95"/>
        <v>0</v>
      </c>
    </row>
    <row r="106" spans="1:52">
      <c r="A106" s="56" t="s">
        <v>12</v>
      </c>
      <c r="B106" s="15" t="s">
        <v>30</v>
      </c>
      <c r="C106" s="35">
        <v>2984.21</v>
      </c>
      <c r="D106" s="36">
        <v>30.12</v>
      </c>
      <c r="E106" s="35">
        <f t="shared" si="72"/>
        <v>2409.6</v>
      </c>
      <c r="F106" s="35">
        <f t="shared" si="73"/>
        <v>3012</v>
      </c>
      <c r="G106" s="35">
        <f t="shared" si="74"/>
        <v>5393.8099999999995</v>
      </c>
      <c r="H106" s="33">
        <f t="shared" si="75"/>
        <v>5996.21</v>
      </c>
      <c r="I106" s="32"/>
      <c r="J106" s="31"/>
      <c r="K106" s="39">
        <v>2716.0100000000007</v>
      </c>
      <c r="L106" s="29">
        <f t="shared" si="76"/>
        <v>244.44</v>
      </c>
      <c r="M106" s="7">
        <f t="shared" si="77"/>
        <v>2960.45</v>
      </c>
      <c r="N106" s="29">
        <v>27.36</v>
      </c>
      <c r="O106" s="29">
        <f t="shared" si="78"/>
        <v>2.46</v>
      </c>
      <c r="P106" s="37">
        <f t="shared" si="79"/>
        <v>29.82</v>
      </c>
      <c r="S106" s="56" t="s">
        <v>12</v>
      </c>
      <c r="T106" s="15" t="s">
        <v>30</v>
      </c>
      <c r="U106" s="35">
        <v>3089.8</v>
      </c>
      <c r="V106" s="36">
        <v>31</v>
      </c>
      <c r="W106" s="35">
        <f t="shared" si="80"/>
        <v>2480</v>
      </c>
      <c r="X106" s="35">
        <f t="shared" si="81"/>
        <v>3100</v>
      </c>
      <c r="Y106" s="35">
        <f t="shared" si="82"/>
        <v>5569.8</v>
      </c>
      <c r="Z106" s="33">
        <f t="shared" si="83"/>
        <v>6189.8</v>
      </c>
      <c r="AA106" s="32"/>
      <c r="AB106" s="31"/>
      <c r="AC106" s="39">
        <v>2716.0100000000007</v>
      </c>
      <c r="AD106" s="29">
        <f t="shared" si="84"/>
        <v>244.44</v>
      </c>
      <c r="AE106" s="7">
        <f t="shared" si="85"/>
        <v>2960.45</v>
      </c>
      <c r="AF106" s="29">
        <v>27.36</v>
      </c>
      <c r="AG106" s="29">
        <f t="shared" si="86"/>
        <v>2.46</v>
      </c>
      <c r="AH106" s="37">
        <f t="shared" si="87"/>
        <v>29.82</v>
      </c>
      <c r="AK106" s="56" t="s">
        <v>12</v>
      </c>
      <c r="AL106" s="15" t="s">
        <v>30</v>
      </c>
      <c r="AM106" s="35">
        <v>3176.12</v>
      </c>
      <c r="AN106" s="36">
        <v>31.88</v>
      </c>
      <c r="AO106" s="35">
        <f t="shared" si="88"/>
        <v>2550.4</v>
      </c>
      <c r="AP106" s="35">
        <f t="shared" si="89"/>
        <v>3188</v>
      </c>
      <c r="AQ106" s="35">
        <f t="shared" si="90"/>
        <v>5726.52</v>
      </c>
      <c r="AR106" s="33">
        <f t="shared" si="91"/>
        <v>6364.12</v>
      </c>
      <c r="AS106" s="32"/>
      <c r="AT106" s="31"/>
      <c r="AU106" s="39"/>
      <c r="AV106" s="29">
        <f t="shared" si="92"/>
        <v>0</v>
      </c>
      <c r="AW106" s="7">
        <f t="shared" si="93"/>
        <v>0</v>
      </c>
      <c r="AX106" s="29"/>
      <c r="AY106" s="29">
        <f t="shared" si="94"/>
        <v>0</v>
      </c>
      <c r="AZ106" s="37">
        <f t="shared" si="95"/>
        <v>0</v>
      </c>
    </row>
    <row r="107" spans="1:52">
      <c r="A107" s="56"/>
      <c r="B107" s="15" t="s">
        <v>29</v>
      </c>
      <c r="C107" s="35">
        <v>2859.23</v>
      </c>
      <c r="D107" s="36">
        <v>29.31</v>
      </c>
      <c r="E107" s="35">
        <f t="shared" si="72"/>
        <v>2344.7999999999997</v>
      </c>
      <c r="F107" s="35">
        <f t="shared" si="73"/>
        <v>2931</v>
      </c>
      <c r="G107" s="35">
        <f t="shared" si="74"/>
        <v>5204.03</v>
      </c>
      <c r="H107" s="33">
        <f t="shared" si="75"/>
        <v>5790.23</v>
      </c>
      <c r="I107" s="32"/>
      <c r="J107" s="31"/>
      <c r="K107" s="39">
        <v>2606.7800000000007</v>
      </c>
      <c r="L107" s="29">
        <f t="shared" si="76"/>
        <v>234.61</v>
      </c>
      <c r="M107" s="7">
        <f t="shared" si="77"/>
        <v>2841.39</v>
      </c>
      <c r="N107" s="29">
        <v>26.68</v>
      </c>
      <c r="O107" s="29">
        <f t="shared" si="78"/>
        <v>2.4</v>
      </c>
      <c r="P107" s="28">
        <f t="shared" si="79"/>
        <v>29.08</v>
      </c>
      <c r="S107" s="56"/>
      <c r="T107" s="15" t="s">
        <v>29</v>
      </c>
      <c r="U107" s="35">
        <v>2956.3</v>
      </c>
      <c r="V107" s="36">
        <v>30.17</v>
      </c>
      <c r="W107" s="35">
        <f t="shared" si="80"/>
        <v>2413.6000000000004</v>
      </c>
      <c r="X107" s="35">
        <f t="shared" si="81"/>
        <v>3017</v>
      </c>
      <c r="Y107" s="35">
        <f t="shared" si="82"/>
        <v>5369.9000000000005</v>
      </c>
      <c r="Z107" s="33">
        <f t="shared" si="83"/>
        <v>5973.3</v>
      </c>
      <c r="AA107" s="32"/>
      <c r="AB107" s="31"/>
      <c r="AC107" s="39">
        <v>2606.7800000000007</v>
      </c>
      <c r="AD107" s="29">
        <f t="shared" si="84"/>
        <v>234.61</v>
      </c>
      <c r="AE107" s="7">
        <f t="shared" si="85"/>
        <v>2841.39</v>
      </c>
      <c r="AF107" s="29">
        <v>26.68</v>
      </c>
      <c r="AG107" s="29">
        <f t="shared" si="86"/>
        <v>2.4</v>
      </c>
      <c r="AH107" s="28">
        <f t="shared" si="87"/>
        <v>29.08</v>
      </c>
      <c r="AK107" s="56"/>
      <c r="AL107" s="15" t="s">
        <v>29</v>
      </c>
      <c r="AM107" s="35">
        <v>3038.93</v>
      </c>
      <c r="AN107" s="36">
        <v>31.02</v>
      </c>
      <c r="AO107" s="35">
        <f t="shared" si="88"/>
        <v>2481.6</v>
      </c>
      <c r="AP107" s="35">
        <f t="shared" si="89"/>
        <v>3102</v>
      </c>
      <c r="AQ107" s="35">
        <f t="shared" si="90"/>
        <v>5520.53</v>
      </c>
      <c r="AR107" s="33">
        <f t="shared" si="91"/>
        <v>6140.93</v>
      </c>
      <c r="AS107" s="32"/>
      <c r="AT107" s="31"/>
      <c r="AU107" s="39"/>
      <c r="AV107" s="29">
        <f t="shared" si="92"/>
        <v>0</v>
      </c>
      <c r="AW107" s="7">
        <f t="shared" si="93"/>
        <v>0</v>
      </c>
      <c r="AX107" s="29"/>
      <c r="AY107" s="29">
        <f t="shared" si="94"/>
        <v>0</v>
      </c>
      <c r="AZ107" s="28">
        <f t="shared" si="95"/>
        <v>0</v>
      </c>
    </row>
    <row r="108" spans="1:52">
      <c r="A108" s="56"/>
      <c r="B108" s="15" t="s">
        <v>2</v>
      </c>
      <c r="C108" s="35">
        <v>2734.25</v>
      </c>
      <c r="D108" s="36">
        <v>28.5</v>
      </c>
      <c r="E108" s="35">
        <f t="shared" si="72"/>
        <v>2280</v>
      </c>
      <c r="F108" s="35">
        <f t="shared" si="73"/>
        <v>2850</v>
      </c>
      <c r="G108" s="35">
        <f t="shared" si="74"/>
        <v>5014.25</v>
      </c>
      <c r="H108" s="33">
        <f t="shared" si="75"/>
        <v>5584.25</v>
      </c>
      <c r="I108" s="32"/>
      <c r="J108" s="31"/>
      <c r="K108" s="39">
        <v>2497.5500000000006</v>
      </c>
      <c r="L108" s="29">
        <f t="shared" si="76"/>
        <v>224.77</v>
      </c>
      <c r="M108" s="7">
        <f t="shared" si="77"/>
        <v>2722.32</v>
      </c>
      <c r="N108" s="29">
        <v>26.01</v>
      </c>
      <c r="O108" s="29">
        <f t="shared" si="78"/>
        <v>2.34</v>
      </c>
      <c r="P108" s="28">
        <f t="shared" si="79"/>
        <v>28.35</v>
      </c>
      <c r="S108" s="56"/>
      <c r="T108" s="15" t="s">
        <v>2</v>
      </c>
      <c r="U108" s="35">
        <v>2822.81</v>
      </c>
      <c r="V108" s="36">
        <v>29.33</v>
      </c>
      <c r="W108" s="35">
        <f t="shared" si="80"/>
        <v>2346.3999999999996</v>
      </c>
      <c r="X108" s="35">
        <f t="shared" si="81"/>
        <v>2933</v>
      </c>
      <c r="Y108" s="35">
        <f t="shared" si="82"/>
        <v>5169.2099999999991</v>
      </c>
      <c r="Z108" s="33">
        <f t="shared" si="83"/>
        <v>5755.8099999999995</v>
      </c>
      <c r="AA108" s="32"/>
      <c r="AB108" s="31"/>
      <c r="AC108" s="39">
        <v>2497.5500000000006</v>
      </c>
      <c r="AD108" s="29">
        <f t="shared" si="84"/>
        <v>224.77</v>
      </c>
      <c r="AE108" s="7">
        <f t="shared" si="85"/>
        <v>2722.32</v>
      </c>
      <c r="AF108" s="29">
        <v>26.01</v>
      </c>
      <c r="AG108" s="29">
        <f t="shared" si="86"/>
        <v>2.34</v>
      </c>
      <c r="AH108" s="28">
        <f t="shared" si="87"/>
        <v>28.35</v>
      </c>
      <c r="AK108" s="56"/>
      <c r="AL108" s="15" t="s">
        <v>2</v>
      </c>
      <c r="AM108" s="35">
        <v>2901.74</v>
      </c>
      <c r="AN108" s="36">
        <v>30.16</v>
      </c>
      <c r="AO108" s="35">
        <f t="shared" si="88"/>
        <v>2412.8000000000002</v>
      </c>
      <c r="AP108" s="35">
        <f t="shared" si="89"/>
        <v>3016</v>
      </c>
      <c r="AQ108" s="35">
        <f t="shared" si="90"/>
        <v>5314.54</v>
      </c>
      <c r="AR108" s="33">
        <f t="shared" si="91"/>
        <v>5917.74</v>
      </c>
      <c r="AS108" s="32"/>
      <c r="AT108" s="31"/>
      <c r="AU108" s="39"/>
      <c r="AV108" s="29">
        <f t="shared" si="92"/>
        <v>0</v>
      </c>
      <c r="AW108" s="7">
        <f t="shared" si="93"/>
        <v>0</v>
      </c>
      <c r="AX108" s="29"/>
      <c r="AY108" s="29">
        <f t="shared" si="94"/>
        <v>0</v>
      </c>
      <c r="AZ108" s="28">
        <f t="shared" si="95"/>
        <v>0</v>
      </c>
    </row>
    <row r="109" spans="1:52">
      <c r="A109" s="56"/>
      <c r="B109" s="15" t="s">
        <v>1</v>
      </c>
      <c r="C109" s="35">
        <v>2609.2600000000002</v>
      </c>
      <c r="D109" s="36">
        <v>27.7</v>
      </c>
      <c r="E109" s="35">
        <f t="shared" si="72"/>
        <v>2216</v>
      </c>
      <c r="F109" s="35">
        <f t="shared" si="73"/>
        <v>2770</v>
      </c>
      <c r="G109" s="35">
        <f t="shared" si="74"/>
        <v>4825.26</v>
      </c>
      <c r="H109" s="33">
        <f t="shared" si="75"/>
        <v>5379.26</v>
      </c>
      <c r="I109" s="32"/>
      <c r="J109" s="31"/>
      <c r="K109" s="39">
        <v>2388.3200000000006</v>
      </c>
      <c r="L109" s="29">
        <f t="shared" si="76"/>
        <v>214.94</v>
      </c>
      <c r="M109" s="7">
        <f t="shared" si="77"/>
        <v>2603.2600000000002</v>
      </c>
      <c r="N109" s="29">
        <v>25.34</v>
      </c>
      <c r="O109" s="38">
        <f t="shared" si="78"/>
        <v>2.2799999999999998</v>
      </c>
      <c r="P109" s="37">
        <f t="shared" si="79"/>
        <v>27.62</v>
      </c>
      <c r="S109" s="56"/>
      <c r="T109" s="15" t="s">
        <v>1</v>
      </c>
      <c r="U109" s="35">
        <v>2689.31</v>
      </c>
      <c r="V109" s="36">
        <v>28.5</v>
      </c>
      <c r="W109" s="35">
        <f t="shared" si="80"/>
        <v>2280</v>
      </c>
      <c r="X109" s="35">
        <f t="shared" si="81"/>
        <v>2850</v>
      </c>
      <c r="Y109" s="35">
        <f t="shared" si="82"/>
        <v>4969.3099999999995</v>
      </c>
      <c r="Z109" s="33">
        <f t="shared" si="83"/>
        <v>5539.3099999999995</v>
      </c>
      <c r="AA109" s="32"/>
      <c r="AB109" s="31"/>
      <c r="AC109" s="39">
        <v>2388.3200000000006</v>
      </c>
      <c r="AD109" s="29">
        <f t="shared" si="84"/>
        <v>214.94</v>
      </c>
      <c r="AE109" s="7">
        <f t="shared" si="85"/>
        <v>2603.2600000000002</v>
      </c>
      <c r="AF109" s="29">
        <v>25.34</v>
      </c>
      <c r="AG109" s="38">
        <f t="shared" si="86"/>
        <v>2.2799999999999998</v>
      </c>
      <c r="AH109" s="37">
        <f t="shared" si="87"/>
        <v>27.62</v>
      </c>
      <c r="AK109" s="56"/>
      <c r="AL109" s="15" t="s">
        <v>1</v>
      </c>
      <c r="AM109" s="35">
        <v>2764.55</v>
      </c>
      <c r="AN109" s="36">
        <v>29.3</v>
      </c>
      <c r="AO109" s="35">
        <f t="shared" si="88"/>
        <v>2344</v>
      </c>
      <c r="AP109" s="35">
        <f t="shared" si="89"/>
        <v>2930</v>
      </c>
      <c r="AQ109" s="35">
        <f t="shared" si="90"/>
        <v>5108.55</v>
      </c>
      <c r="AR109" s="33">
        <f t="shared" si="91"/>
        <v>5694.55</v>
      </c>
      <c r="AS109" s="32"/>
      <c r="AT109" s="31"/>
      <c r="AU109" s="39"/>
      <c r="AV109" s="29">
        <f t="shared" si="92"/>
        <v>0</v>
      </c>
      <c r="AW109" s="7">
        <f t="shared" si="93"/>
        <v>0</v>
      </c>
      <c r="AX109" s="29"/>
      <c r="AY109" s="38">
        <f t="shared" si="94"/>
        <v>0</v>
      </c>
      <c r="AZ109" s="37">
        <f t="shared" si="95"/>
        <v>0</v>
      </c>
    </row>
    <row r="110" spans="1:52">
      <c r="A110" s="56"/>
      <c r="B110" s="15" t="s">
        <v>0</v>
      </c>
      <c r="C110" s="35">
        <v>2484.2800000000002</v>
      </c>
      <c r="D110" s="36">
        <v>26.89</v>
      </c>
      <c r="E110" s="35">
        <f t="shared" si="72"/>
        <v>2151.1999999999998</v>
      </c>
      <c r="F110" s="35">
        <f t="shared" si="73"/>
        <v>2689</v>
      </c>
      <c r="G110" s="34">
        <f t="shared" si="74"/>
        <v>4635.4799999999996</v>
      </c>
      <c r="H110" s="33">
        <f t="shared" si="75"/>
        <v>5173.2800000000007</v>
      </c>
      <c r="I110" s="32"/>
      <c r="J110" s="31"/>
      <c r="K110" s="30">
        <v>2279.16</v>
      </c>
      <c r="L110" s="29">
        <f t="shared" si="76"/>
        <v>205.12</v>
      </c>
      <c r="M110" s="7">
        <f t="shared" si="77"/>
        <v>2484.2800000000002</v>
      </c>
      <c r="N110" s="29">
        <v>24.67</v>
      </c>
      <c r="O110" s="29">
        <f t="shared" si="78"/>
        <v>2.2200000000000002</v>
      </c>
      <c r="P110" s="28">
        <f t="shared" si="79"/>
        <v>26.89</v>
      </c>
      <c r="S110" s="56"/>
      <c r="T110" s="15" t="s">
        <v>0</v>
      </c>
      <c r="U110" s="35">
        <v>2555.8200000000002</v>
      </c>
      <c r="V110" s="36">
        <v>27.66</v>
      </c>
      <c r="W110" s="35">
        <f t="shared" si="80"/>
        <v>2212.8000000000002</v>
      </c>
      <c r="X110" s="35">
        <f t="shared" si="81"/>
        <v>2766</v>
      </c>
      <c r="Y110" s="34">
        <f t="shared" si="82"/>
        <v>4768.6200000000008</v>
      </c>
      <c r="Z110" s="33">
        <f t="shared" si="83"/>
        <v>5321.82</v>
      </c>
      <c r="AA110" s="32"/>
      <c r="AB110" s="31"/>
      <c r="AC110" s="30">
        <v>2279.16</v>
      </c>
      <c r="AD110" s="29">
        <f t="shared" si="84"/>
        <v>205.12</v>
      </c>
      <c r="AE110" s="7">
        <f t="shared" si="85"/>
        <v>2484.2800000000002</v>
      </c>
      <c r="AF110" s="29">
        <v>24.67</v>
      </c>
      <c r="AG110" s="29">
        <f t="shared" si="86"/>
        <v>2.2200000000000002</v>
      </c>
      <c r="AH110" s="28">
        <f t="shared" si="87"/>
        <v>26.89</v>
      </c>
      <c r="AK110" s="56"/>
      <c r="AL110" s="15" t="s">
        <v>0</v>
      </c>
      <c r="AM110" s="35">
        <v>2627.36</v>
      </c>
      <c r="AN110" s="36">
        <v>28.44</v>
      </c>
      <c r="AO110" s="35">
        <f t="shared" si="88"/>
        <v>2275.2000000000003</v>
      </c>
      <c r="AP110" s="35">
        <f t="shared" si="89"/>
        <v>2844</v>
      </c>
      <c r="AQ110" s="34">
        <f t="shared" si="90"/>
        <v>4902.5600000000004</v>
      </c>
      <c r="AR110" s="33">
        <f t="shared" si="91"/>
        <v>5471.3600000000006</v>
      </c>
      <c r="AS110" s="32"/>
      <c r="AT110" s="31"/>
      <c r="AU110" s="30"/>
      <c r="AV110" s="29">
        <f t="shared" si="92"/>
        <v>0</v>
      </c>
      <c r="AW110" s="7">
        <f t="shared" si="93"/>
        <v>0</v>
      </c>
      <c r="AX110" s="29"/>
      <c r="AY110" s="29">
        <f t="shared" si="94"/>
        <v>0</v>
      </c>
      <c r="AZ110" s="28">
        <f t="shared" si="95"/>
        <v>0</v>
      </c>
    </row>
    <row r="111" spans="1:52">
      <c r="K111" s="27"/>
      <c r="AC111" s="27"/>
      <c r="AU111" s="27"/>
    </row>
    <row r="113" spans="1:52" ht="15.75">
      <c r="A113" s="57" t="s">
        <v>28</v>
      </c>
      <c r="B113" s="57"/>
      <c r="C113" s="57"/>
      <c r="D113" s="57"/>
      <c r="E113" s="57"/>
      <c r="F113" s="57"/>
      <c r="G113" s="57"/>
      <c r="H113" s="57"/>
      <c r="I113" s="57"/>
      <c r="J113" s="10"/>
      <c r="S113" s="57" t="s">
        <v>27</v>
      </c>
      <c r="T113" s="57"/>
      <c r="U113" s="57"/>
      <c r="V113" s="57"/>
      <c r="W113" s="57"/>
      <c r="X113" s="57"/>
      <c r="Y113" s="57"/>
      <c r="Z113" s="57"/>
      <c r="AA113" s="57"/>
      <c r="AB113" s="10"/>
      <c r="AK113" s="57" t="s">
        <v>26</v>
      </c>
      <c r="AL113" s="57"/>
      <c r="AM113" s="57"/>
      <c r="AN113" s="57"/>
      <c r="AO113" s="57"/>
      <c r="AP113" s="57"/>
      <c r="AQ113" s="57"/>
      <c r="AR113" s="57"/>
      <c r="AS113" s="57"/>
      <c r="AT113" s="10"/>
    </row>
    <row r="114" spans="1:52">
      <c r="A114" s="51" t="s">
        <v>25</v>
      </c>
      <c r="B114" s="51"/>
      <c r="C114" s="51"/>
      <c r="D114" s="51"/>
      <c r="E114" s="51"/>
      <c r="F114" s="51"/>
      <c r="G114" s="51"/>
      <c r="H114" s="51"/>
      <c r="I114" s="51"/>
      <c r="S114" s="51" t="s">
        <v>25</v>
      </c>
      <c r="T114" s="51"/>
      <c r="U114" s="51"/>
      <c r="V114" s="51"/>
      <c r="W114" s="51"/>
      <c r="X114" s="51"/>
      <c r="Y114" s="51"/>
      <c r="Z114" s="51"/>
      <c r="AA114" s="51"/>
      <c r="AK114" s="51" t="s">
        <v>25</v>
      </c>
      <c r="AL114" s="51"/>
      <c r="AM114" s="51"/>
      <c r="AN114" s="51"/>
      <c r="AO114" s="51"/>
      <c r="AP114" s="51"/>
      <c r="AQ114" s="51"/>
      <c r="AR114" s="51"/>
      <c r="AS114" s="51"/>
    </row>
    <row r="115" spans="1:52">
      <c r="A115" s="54" t="s">
        <v>24</v>
      </c>
      <c r="B115" s="54" t="s">
        <v>23</v>
      </c>
      <c r="C115" s="54" t="s">
        <v>22</v>
      </c>
      <c r="D115" s="26" t="s">
        <v>21</v>
      </c>
      <c r="E115" s="49" t="s">
        <v>21</v>
      </c>
      <c r="F115" s="49"/>
      <c r="G115" s="50" t="s">
        <v>20</v>
      </c>
      <c r="H115" s="51" t="s">
        <v>19</v>
      </c>
      <c r="I115" s="51"/>
      <c r="S115" s="54" t="s">
        <v>24</v>
      </c>
      <c r="T115" s="54" t="s">
        <v>23</v>
      </c>
      <c r="U115" s="54" t="s">
        <v>22</v>
      </c>
      <c r="V115" s="26" t="s">
        <v>21</v>
      </c>
      <c r="W115" s="49" t="s">
        <v>21</v>
      </c>
      <c r="X115" s="49"/>
      <c r="Y115" s="50" t="s">
        <v>20</v>
      </c>
      <c r="Z115" s="51" t="s">
        <v>19</v>
      </c>
      <c r="AA115" s="51"/>
      <c r="AK115" s="54" t="s">
        <v>24</v>
      </c>
      <c r="AL115" s="54" t="s">
        <v>23</v>
      </c>
      <c r="AM115" s="54" t="s">
        <v>22</v>
      </c>
      <c r="AN115" s="26" t="s">
        <v>21</v>
      </c>
      <c r="AO115" s="49" t="s">
        <v>21</v>
      </c>
      <c r="AP115" s="49"/>
      <c r="AQ115" s="50" t="s">
        <v>20</v>
      </c>
      <c r="AR115" s="51" t="s">
        <v>19</v>
      </c>
      <c r="AS115" s="51"/>
    </row>
    <row r="116" spans="1:52">
      <c r="A116" s="54"/>
      <c r="B116" s="54"/>
      <c r="C116" s="54"/>
      <c r="D116" s="52" t="s">
        <v>18</v>
      </c>
      <c r="E116" s="25" t="s">
        <v>16</v>
      </c>
      <c r="F116" s="25" t="s">
        <v>15</v>
      </c>
      <c r="G116" s="50"/>
      <c r="H116" s="49" t="s">
        <v>17</v>
      </c>
      <c r="I116" s="49"/>
      <c r="J116" s="10"/>
      <c r="S116" s="54"/>
      <c r="T116" s="54"/>
      <c r="U116" s="54"/>
      <c r="V116" s="52" t="s">
        <v>18</v>
      </c>
      <c r="W116" s="25" t="s">
        <v>16</v>
      </c>
      <c r="X116" s="25" t="s">
        <v>15</v>
      </c>
      <c r="Y116" s="50"/>
      <c r="Z116" s="49" t="s">
        <v>17</v>
      </c>
      <c r="AA116" s="49"/>
      <c r="AB116" s="10"/>
      <c r="AK116" s="54"/>
      <c r="AL116" s="54"/>
      <c r="AM116" s="54"/>
      <c r="AN116" s="52" t="s">
        <v>18</v>
      </c>
      <c r="AO116" s="25" t="s">
        <v>16</v>
      </c>
      <c r="AP116" s="25" t="s">
        <v>15</v>
      </c>
      <c r="AQ116" s="50"/>
      <c r="AR116" s="49" t="s">
        <v>17</v>
      </c>
      <c r="AS116" s="49"/>
      <c r="AT116" s="10"/>
    </row>
    <row r="117" spans="1:52">
      <c r="A117" s="54"/>
      <c r="B117" s="54"/>
      <c r="C117" s="54"/>
      <c r="D117" s="52"/>
      <c r="E117" s="51"/>
      <c r="F117" s="51"/>
      <c r="G117" s="50"/>
      <c r="H117" s="25" t="s">
        <v>16</v>
      </c>
      <c r="I117" s="24" t="s">
        <v>15</v>
      </c>
      <c r="K117" s="53" t="s">
        <v>14</v>
      </c>
      <c r="L117" s="53"/>
      <c r="M117" s="53"/>
      <c r="N117" s="53" t="s">
        <v>13</v>
      </c>
      <c r="O117" s="53"/>
      <c r="P117" s="53"/>
      <c r="S117" s="54"/>
      <c r="T117" s="54"/>
      <c r="U117" s="54"/>
      <c r="V117" s="52"/>
      <c r="W117" s="51"/>
      <c r="X117" s="51"/>
      <c r="Y117" s="50"/>
      <c r="Z117" s="25" t="s">
        <v>16</v>
      </c>
      <c r="AA117" s="24" t="s">
        <v>15</v>
      </c>
      <c r="AC117" s="53" t="s">
        <v>14</v>
      </c>
      <c r="AD117" s="53"/>
      <c r="AE117" s="53"/>
      <c r="AF117" s="53" t="s">
        <v>13</v>
      </c>
      <c r="AG117" s="53"/>
      <c r="AH117" s="53"/>
      <c r="AK117" s="54"/>
      <c r="AL117" s="54"/>
      <c r="AM117" s="54"/>
      <c r="AN117" s="52"/>
      <c r="AO117" s="51"/>
      <c r="AP117" s="51"/>
      <c r="AQ117" s="50"/>
      <c r="AR117" s="25" t="s">
        <v>16</v>
      </c>
      <c r="AS117" s="24" t="s">
        <v>15</v>
      </c>
      <c r="AU117" s="53" t="s">
        <v>14</v>
      </c>
      <c r="AV117" s="53"/>
      <c r="AW117" s="53"/>
      <c r="AX117" s="53" t="s">
        <v>13</v>
      </c>
      <c r="AY117" s="53"/>
      <c r="AZ117" s="53"/>
    </row>
    <row r="118" spans="1:52">
      <c r="A118" s="23"/>
      <c r="B118" s="23"/>
      <c r="C118" s="21" t="s">
        <v>12</v>
      </c>
      <c r="D118" s="52"/>
      <c r="E118" s="21" t="s">
        <v>11</v>
      </c>
      <c r="F118" s="21" t="s">
        <v>10</v>
      </c>
      <c r="G118" s="22" t="s">
        <v>9</v>
      </c>
      <c r="H118" s="21" t="s">
        <v>8</v>
      </c>
      <c r="I118" s="20" t="s">
        <v>7</v>
      </c>
      <c r="K118" s="15" t="s">
        <v>6</v>
      </c>
      <c r="L118" s="19" t="s">
        <v>5</v>
      </c>
      <c r="M118" s="18" t="s">
        <v>4</v>
      </c>
      <c r="N118" s="15" t="s">
        <v>6</v>
      </c>
      <c r="O118" s="19" t="s">
        <v>5</v>
      </c>
      <c r="P118" s="18" t="s">
        <v>4</v>
      </c>
      <c r="S118" s="23"/>
      <c r="T118" s="23"/>
      <c r="U118" s="21" t="s">
        <v>12</v>
      </c>
      <c r="V118" s="52"/>
      <c r="W118" s="21" t="s">
        <v>11</v>
      </c>
      <c r="X118" s="21" t="s">
        <v>10</v>
      </c>
      <c r="Y118" s="22" t="s">
        <v>9</v>
      </c>
      <c r="Z118" s="21" t="s">
        <v>8</v>
      </c>
      <c r="AA118" s="20" t="s">
        <v>7</v>
      </c>
      <c r="AC118" s="15" t="s">
        <v>6</v>
      </c>
      <c r="AD118" s="19" t="s">
        <v>5</v>
      </c>
      <c r="AE118" s="18" t="s">
        <v>4</v>
      </c>
      <c r="AF118" s="15" t="s">
        <v>6</v>
      </c>
      <c r="AG118" s="19" t="s">
        <v>5</v>
      </c>
      <c r="AH118" s="18" t="s">
        <v>4</v>
      </c>
      <c r="AK118" s="23"/>
      <c r="AL118" s="23"/>
      <c r="AM118" s="21" t="s">
        <v>12</v>
      </c>
      <c r="AN118" s="52"/>
      <c r="AO118" s="21" t="s">
        <v>11</v>
      </c>
      <c r="AP118" s="21" t="s">
        <v>10</v>
      </c>
      <c r="AQ118" s="22" t="s">
        <v>9</v>
      </c>
      <c r="AR118" s="21" t="s">
        <v>8</v>
      </c>
      <c r="AS118" s="20" t="s">
        <v>7</v>
      </c>
      <c r="AU118" s="15" t="s">
        <v>6</v>
      </c>
      <c r="AV118" s="19" t="s">
        <v>5</v>
      </c>
      <c r="AW118" s="18" t="s">
        <v>4</v>
      </c>
      <c r="AX118" s="15" t="s">
        <v>6</v>
      </c>
      <c r="AY118" s="19" t="s">
        <v>5</v>
      </c>
      <c r="AZ118" s="18" t="s">
        <v>4</v>
      </c>
    </row>
    <row r="119" spans="1:52">
      <c r="A119" s="55" t="s">
        <v>3</v>
      </c>
      <c r="B119" s="15" t="s">
        <v>2</v>
      </c>
      <c r="C119" s="13">
        <v>2429.63</v>
      </c>
      <c r="D119" s="14">
        <v>24.89</v>
      </c>
      <c r="E119" s="13">
        <f>D119*80</f>
        <v>1991.2</v>
      </c>
      <c r="F119" s="13">
        <f>D119*100</f>
        <v>2489</v>
      </c>
      <c r="G119" s="13">
        <v>269.37</v>
      </c>
      <c r="H119" s="16">
        <f>C119+E119+G119</f>
        <v>4690.2</v>
      </c>
      <c r="I119" s="17">
        <f>C119+F119+G119</f>
        <v>5188</v>
      </c>
      <c r="J119" s="10"/>
      <c r="K119" s="8">
        <v>2279.16</v>
      </c>
      <c r="L119" s="9">
        <f>TRUNC((K119*0.09),2)</f>
        <v>205.12</v>
      </c>
      <c r="M119" s="7">
        <f>TRUNC((K119+L119),2)</f>
        <v>2484.2800000000002</v>
      </c>
      <c r="N119" s="8">
        <v>24.67</v>
      </c>
      <c r="O119" s="8">
        <f>TRUNC((N119*0.09),2)</f>
        <v>2.2200000000000002</v>
      </c>
      <c r="P119" s="7">
        <f>TRUNC((N119+O119),2)</f>
        <v>26.89</v>
      </c>
      <c r="S119" s="55" t="s">
        <v>3</v>
      </c>
      <c r="T119" s="15" t="s">
        <v>2</v>
      </c>
      <c r="U119" s="13">
        <v>2499.6</v>
      </c>
      <c r="V119" s="14">
        <v>25.6</v>
      </c>
      <c r="W119" s="13">
        <f>V119*80</f>
        <v>2048</v>
      </c>
      <c r="X119" s="13">
        <f>V119*100</f>
        <v>2560</v>
      </c>
      <c r="Y119" s="13">
        <v>282.83999999999997</v>
      </c>
      <c r="Z119" s="16">
        <f>U119+W119+Y119</f>
        <v>4830.4400000000005</v>
      </c>
      <c r="AA119" s="17">
        <f>U119+X119+Y119</f>
        <v>5342.4400000000005</v>
      </c>
      <c r="AB119" s="10"/>
      <c r="AC119" s="8">
        <v>2279.16</v>
      </c>
      <c r="AD119" s="9">
        <f>TRUNC((AC119*0.09),2)</f>
        <v>205.12</v>
      </c>
      <c r="AE119" s="7">
        <f>TRUNC((AC119+AD119),2)</f>
        <v>2484.2800000000002</v>
      </c>
      <c r="AF119" s="8">
        <v>24.67</v>
      </c>
      <c r="AG119" s="8">
        <f>TRUNC((AF119*0.09),2)</f>
        <v>2.2200000000000002</v>
      </c>
      <c r="AH119" s="7">
        <f>TRUNC((AF119+AG119),2)</f>
        <v>26.89</v>
      </c>
      <c r="AK119" s="55" t="s">
        <v>3</v>
      </c>
      <c r="AL119" s="15" t="s">
        <v>2</v>
      </c>
      <c r="AM119" s="13">
        <v>2569.56</v>
      </c>
      <c r="AN119" s="14">
        <v>26.32</v>
      </c>
      <c r="AO119" s="13">
        <f>AN119*80</f>
        <v>2105.6</v>
      </c>
      <c r="AP119" s="13">
        <f>AN119*100</f>
        <v>2632</v>
      </c>
      <c r="AQ119" s="13">
        <v>296.98</v>
      </c>
      <c r="AR119" s="16">
        <f>AM119+AO119+AQ119</f>
        <v>4972.1399999999994</v>
      </c>
      <c r="AS119" s="17">
        <f>AM119+AP119+AQ119</f>
        <v>5498.5399999999991</v>
      </c>
      <c r="AT119" s="10"/>
      <c r="AU119" s="8"/>
      <c r="AV119" s="9">
        <f>TRUNC((AU119*0.09),2)</f>
        <v>0</v>
      </c>
      <c r="AW119" s="7">
        <f>TRUNC((AU119+AV119),2)</f>
        <v>0</v>
      </c>
      <c r="AX119" s="8"/>
      <c r="AY119" s="8">
        <f>TRUNC((AX119*0.09),2)</f>
        <v>0</v>
      </c>
      <c r="AZ119" s="7">
        <f>TRUNC((AX119+AY119),2)</f>
        <v>0</v>
      </c>
    </row>
    <row r="120" spans="1:52">
      <c r="A120" s="55"/>
      <c r="B120" s="15" t="s">
        <v>1</v>
      </c>
      <c r="C120" s="13">
        <v>2313.0100000000002</v>
      </c>
      <c r="D120" s="14">
        <v>24.16</v>
      </c>
      <c r="E120" s="13">
        <f>D120*80</f>
        <v>1932.8</v>
      </c>
      <c r="F120" s="13">
        <f>D120*100</f>
        <v>2416</v>
      </c>
      <c r="G120" s="13">
        <v>267.58999999999997</v>
      </c>
      <c r="H120" s="16">
        <f>C120+E120+G120</f>
        <v>4513.4000000000005</v>
      </c>
      <c r="I120" s="11">
        <f>C120+F120+G120</f>
        <v>4996.6000000000004</v>
      </c>
      <c r="K120" s="8">
        <v>2169.9299999999998</v>
      </c>
      <c r="L120" s="9">
        <f>TRUNC((K120*0.09),2)</f>
        <v>195.29</v>
      </c>
      <c r="M120" s="7">
        <f>TRUNC((K120+L120),2)</f>
        <v>2365.2199999999998</v>
      </c>
      <c r="N120" s="8">
        <v>24</v>
      </c>
      <c r="O120" s="8">
        <f>TRUNC((N120*0.09),2)</f>
        <v>2.16</v>
      </c>
      <c r="P120" s="7">
        <f>TRUNC((N120+O120),2)</f>
        <v>26.16</v>
      </c>
      <c r="S120" s="55"/>
      <c r="T120" s="15" t="s">
        <v>1</v>
      </c>
      <c r="U120" s="13">
        <v>2379.62</v>
      </c>
      <c r="V120" s="14">
        <v>24.85</v>
      </c>
      <c r="W120" s="13">
        <f>V120*80</f>
        <v>1988</v>
      </c>
      <c r="X120" s="13">
        <f>V120*100</f>
        <v>2485</v>
      </c>
      <c r="Y120" s="13">
        <v>280.97000000000003</v>
      </c>
      <c r="Z120" s="16">
        <f>U120+W120+Y120</f>
        <v>4648.59</v>
      </c>
      <c r="AA120" s="11">
        <f>U120+X120+Y120</f>
        <v>5145.59</v>
      </c>
      <c r="AC120" s="8">
        <v>2169.9299999999998</v>
      </c>
      <c r="AD120" s="9">
        <f>TRUNC((AC120*0.09),2)</f>
        <v>195.29</v>
      </c>
      <c r="AE120" s="7">
        <f>TRUNC((AC120+AD120),2)</f>
        <v>2365.2199999999998</v>
      </c>
      <c r="AF120" s="8">
        <v>24</v>
      </c>
      <c r="AG120" s="8">
        <f>TRUNC((AF120*0.09),2)</f>
        <v>2.16</v>
      </c>
      <c r="AH120" s="7">
        <f>TRUNC((AF120+AG120),2)</f>
        <v>26.16</v>
      </c>
      <c r="AK120" s="55"/>
      <c r="AL120" s="15" t="s">
        <v>1</v>
      </c>
      <c r="AM120" s="13">
        <v>2446.2199999999998</v>
      </c>
      <c r="AN120" s="14">
        <v>25.55</v>
      </c>
      <c r="AO120" s="13">
        <f>AN120*80</f>
        <v>2044</v>
      </c>
      <c r="AP120" s="13">
        <f>AN120*100</f>
        <v>2555</v>
      </c>
      <c r="AQ120" s="13">
        <v>295.02</v>
      </c>
      <c r="AR120" s="16">
        <f>AM120+AO120+AQ120</f>
        <v>4785.24</v>
      </c>
      <c r="AS120" s="11">
        <f>AM120+AP120+AQ120</f>
        <v>5296.24</v>
      </c>
      <c r="AU120" s="8"/>
      <c r="AV120" s="9">
        <f>TRUNC((AU120*0.09),2)</f>
        <v>0</v>
      </c>
      <c r="AW120" s="7">
        <f>TRUNC((AU120+AV120),2)</f>
        <v>0</v>
      </c>
      <c r="AX120" s="8"/>
      <c r="AY120" s="8">
        <f>TRUNC((AX120*0.09),2)</f>
        <v>0</v>
      </c>
      <c r="AZ120" s="7">
        <f>TRUNC((AX120+AY120),2)</f>
        <v>0</v>
      </c>
    </row>
    <row r="121" spans="1:52">
      <c r="A121" s="55"/>
      <c r="B121" s="15" t="s">
        <v>0</v>
      </c>
      <c r="C121" s="13">
        <v>2246.0100000000002</v>
      </c>
      <c r="D121" s="14">
        <v>23.42</v>
      </c>
      <c r="E121" s="13">
        <f>D121*80</f>
        <v>1873.6000000000001</v>
      </c>
      <c r="F121" s="13">
        <f>D121*100</f>
        <v>2342</v>
      </c>
      <c r="G121" s="13">
        <v>246.8</v>
      </c>
      <c r="H121" s="12">
        <f>C121+E121+G121</f>
        <v>4366.4100000000008</v>
      </c>
      <c r="I121" s="11">
        <f>C121+F121+G121</f>
        <v>4834.8100000000004</v>
      </c>
      <c r="J121" s="10"/>
      <c r="K121" s="8">
        <v>2060.6999999999998</v>
      </c>
      <c r="L121" s="9">
        <f>TRUNC((K121*0.09),2)</f>
        <v>185.46</v>
      </c>
      <c r="M121" s="7">
        <f>TRUNC((K121+L121),2)</f>
        <v>2246.16</v>
      </c>
      <c r="N121" s="8">
        <v>23.33</v>
      </c>
      <c r="O121" s="8">
        <f>TRUNC((N121*0.09),2)</f>
        <v>2.09</v>
      </c>
      <c r="P121" s="7">
        <f>TRUNC((N121+O121),2)</f>
        <v>25.42</v>
      </c>
      <c r="S121" s="55"/>
      <c r="T121" s="15" t="s">
        <v>0</v>
      </c>
      <c r="U121" s="13">
        <v>2259.6799999999998</v>
      </c>
      <c r="V121" s="14">
        <v>24.09</v>
      </c>
      <c r="W121" s="13">
        <f>V121*80</f>
        <v>1927.2</v>
      </c>
      <c r="X121" s="13">
        <f>V121*100</f>
        <v>2409</v>
      </c>
      <c r="Y121" s="13">
        <v>259.14</v>
      </c>
      <c r="Z121" s="12">
        <f>U121+W121+Y121</f>
        <v>4446.0200000000004</v>
      </c>
      <c r="AA121" s="11">
        <f>U121+X121+Y121</f>
        <v>4927.8200000000006</v>
      </c>
      <c r="AB121" s="10"/>
      <c r="AC121" s="8">
        <v>2060.6999999999998</v>
      </c>
      <c r="AD121" s="9">
        <f>TRUNC((AC121*0.09),2)</f>
        <v>185.46</v>
      </c>
      <c r="AE121" s="7">
        <f>TRUNC((AC121+AD121),2)</f>
        <v>2246.16</v>
      </c>
      <c r="AF121" s="8">
        <v>23.33</v>
      </c>
      <c r="AG121" s="8">
        <f>TRUNC((AF121*0.09),2)</f>
        <v>2.09</v>
      </c>
      <c r="AH121" s="7">
        <f>TRUNC((AF121+AG121),2)</f>
        <v>25.42</v>
      </c>
      <c r="AK121" s="55"/>
      <c r="AL121" s="15" t="s">
        <v>0</v>
      </c>
      <c r="AM121" s="13">
        <v>2322.9299999999998</v>
      </c>
      <c r="AN121" s="14">
        <v>24.77</v>
      </c>
      <c r="AO121" s="13">
        <f>AN121*80</f>
        <v>1981.6</v>
      </c>
      <c r="AP121" s="13">
        <f>AN121*100</f>
        <v>2477</v>
      </c>
      <c r="AQ121" s="13">
        <v>272.10000000000002</v>
      </c>
      <c r="AR121" s="12">
        <f>AM121+AO121+AQ121</f>
        <v>4576.63</v>
      </c>
      <c r="AS121" s="11">
        <f>AM121+AP121+AQ121</f>
        <v>5072.0300000000007</v>
      </c>
      <c r="AT121" s="10"/>
      <c r="AU121" s="8"/>
      <c r="AV121" s="9">
        <f>TRUNC((AU121*0.09),2)</f>
        <v>0</v>
      </c>
      <c r="AW121" s="7">
        <f>TRUNC((AU121+AV121),2)</f>
        <v>0</v>
      </c>
      <c r="AX121" s="8"/>
      <c r="AY121" s="8">
        <f>TRUNC((AX121*0.09),2)</f>
        <v>0</v>
      </c>
      <c r="AZ121" s="7">
        <f>TRUNC((AX121+AY121),2)</f>
        <v>0</v>
      </c>
    </row>
    <row r="126" spans="1:52">
      <c r="F126" s="6"/>
      <c r="G126" s="5"/>
      <c r="X126" s="6"/>
      <c r="Y126" s="5"/>
      <c r="AP126" s="6"/>
      <c r="AQ126" s="5"/>
    </row>
    <row r="127" spans="1:52">
      <c r="F127" s="6"/>
      <c r="G127" s="5"/>
      <c r="X127" s="6"/>
      <c r="Y127" s="5"/>
      <c r="AP127" s="6"/>
      <c r="AQ127" s="5"/>
    </row>
    <row r="128" spans="1:52">
      <c r="F128" s="6"/>
      <c r="G128" s="5"/>
      <c r="X128" s="6"/>
      <c r="Y128" s="5"/>
      <c r="AP128" s="6"/>
      <c r="AQ128" s="5"/>
    </row>
  </sheetData>
  <mergeCells count="246">
    <mergeCell ref="A1:H1"/>
    <mergeCell ref="S1:Z1"/>
    <mergeCell ref="AK1:AR1"/>
    <mergeCell ref="A2:H2"/>
    <mergeCell ref="S2:Z2"/>
    <mergeCell ref="AK2:AR2"/>
    <mergeCell ref="A3:A5"/>
    <mergeCell ref="S16:S21"/>
    <mergeCell ref="AK16:AK21"/>
    <mergeCell ref="AK3:AK5"/>
    <mergeCell ref="B3:B5"/>
    <mergeCell ref="C3:C5"/>
    <mergeCell ref="E3:F3"/>
    <mergeCell ref="G3:H3"/>
    <mergeCell ref="S3:S5"/>
    <mergeCell ref="G4:H4"/>
    <mergeCell ref="K4:M4"/>
    <mergeCell ref="N4:P4"/>
    <mergeCell ref="V4:V5"/>
    <mergeCell ref="A16:A21"/>
    <mergeCell ref="AU4:AW4"/>
    <mergeCell ref="AL3:AL5"/>
    <mergeCell ref="AM3:AM5"/>
    <mergeCell ref="AO3:AP3"/>
    <mergeCell ref="AQ3:AR3"/>
    <mergeCell ref="AX4:AZ4"/>
    <mergeCell ref="A7:A9"/>
    <mergeCell ref="S7:S9"/>
    <mergeCell ref="AK7:AK9"/>
    <mergeCell ref="AN4:AN5"/>
    <mergeCell ref="AO4:AO5"/>
    <mergeCell ref="AP4:AP5"/>
    <mergeCell ref="W4:W5"/>
    <mergeCell ref="X4:X5"/>
    <mergeCell ref="Y4:Z4"/>
    <mergeCell ref="AC4:AE4"/>
    <mergeCell ref="AF4:AH4"/>
    <mergeCell ref="T3:T5"/>
    <mergeCell ref="U3:U5"/>
    <mergeCell ref="W3:X3"/>
    <mergeCell ref="Y3:Z3"/>
    <mergeCell ref="D4:D5"/>
    <mergeCell ref="E4:E5"/>
    <mergeCell ref="F4:F5"/>
    <mergeCell ref="S29:Z29"/>
    <mergeCell ref="AK29:AR29"/>
    <mergeCell ref="A30:H30"/>
    <mergeCell ref="S30:Z30"/>
    <mergeCell ref="AK30:AR30"/>
    <mergeCell ref="AQ4:AR4"/>
    <mergeCell ref="A10:A15"/>
    <mergeCell ref="S10:S15"/>
    <mergeCell ref="AK10:AK15"/>
    <mergeCell ref="A22:A26"/>
    <mergeCell ref="S22:S26"/>
    <mergeCell ref="AK22:AK26"/>
    <mergeCell ref="A29:H29"/>
    <mergeCell ref="AU32:AW32"/>
    <mergeCell ref="AX32:AZ32"/>
    <mergeCell ref="A35:A37"/>
    <mergeCell ref="S35:S37"/>
    <mergeCell ref="AK35:AK37"/>
    <mergeCell ref="AC32:AE32"/>
    <mergeCell ref="AF32:AH32"/>
    <mergeCell ref="AN32:AN33"/>
    <mergeCell ref="AO32:AO33"/>
    <mergeCell ref="AP32:AP33"/>
    <mergeCell ref="V32:V33"/>
    <mergeCell ref="W32:W33"/>
    <mergeCell ref="X32:X33"/>
    <mergeCell ref="A31:A33"/>
    <mergeCell ref="B31:B33"/>
    <mergeCell ref="C31:C33"/>
    <mergeCell ref="E31:F31"/>
    <mergeCell ref="G31:H31"/>
    <mergeCell ref="D32:D33"/>
    <mergeCell ref="E32:E33"/>
    <mergeCell ref="F32:F33"/>
    <mergeCell ref="Y32:Z32"/>
    <mergeCell ref="A57:H57"/>
    <mergeCell ref="S57:Z57"/>
    <mergeCell ref="AK57:AR57"/>
    <mergeCell ref="A38:A43"/>
    <mergeCell ref="S38:S43"/>
    <mergeCell ref="AK38:AK43"/>
    <mergeCell ref="AO31:AP31"/>
    <mergeCell ref="AQ31:AR31"/>
    <mergeCell ref="AQ32:AR32"/>
    <mergeCell ref="S31:S33"/>
    <mergeCell ref="T31:T33"/>
    <mergeCell ref="U31:U33"/>
    <mergeCell ref="G32:H32"/>
    <mergeCell ref="K32:M32"/>
    <mergeCell ref="N32:P32"/>
    <mergeCell ref="AK31:AK33"/>
    <mergeCell ref="AL31:AL33"/>
    <mergeCell ref="AM31:AM33"/>
    <mergeCell ref="W31:X31"/>
    <mergeCell ref="Y31:Z31"/>
    <mergeCell ref="A44:A49"/>
    <mergeCell ref="S44:S49"/>
    <mergeCell ref="AK44:AK49"/>
    <mergeCell ref="A58:H58"/>
    <mergeCell ref="S58:Z58"/>
    <mergeCell ref="AK58:AR58"/>
    <mergeCell ref="A50:A54"/>
    <mergeCell ref="S50:S54"/>
    <mergeCell ref="AK50:AK54"/>
    <mergeCell ref="AU60:AW60"/>
    <mergeCell ref="AX60:AZ60"/>
    <mergeCell ref="A63:A65"/>
    <mergeCell ref="S63:S65"/>
    <mergeCell ref="AK63:AK65"/>
    <mergeCell ref="AO59:AP59"/>
    <mergeCell ref="AQ59:AR59"/>
    <mergeCell ref="T59:T61"/>
    <mergeCell ref="U59:U61"/>
    <mergeCell ref="W59:X59"/>
    <mergeCell ref="Y59:Z59"/>
    <mergeCell ref="AK59:AK61"/>
    <mergeCell ref="AL59:AL61"/>
    <mergeCell ref="AC60:AE60"/>
    <mergeCell ref="AF60:AH60"/>
    <mergeCell ref="A59:A61"/>
    <mergeCell ref="B59:B61"/>
    <mergeCell ref="C59:C61"/>
    <mergeCell ref="E59:F59"/>
    <mergeCell ref="G59:H59"/>
    <mergeCell ref="S59:S61"/>
    <mergeCell ref="D60:D61"/>
    <mergeCell ref="E60:E61"/>
    <mergeCell ref="F60:F61"/>
    <mergeCell ref="AN60:AN61"/>
    <mergeCell ref="AO60:AO61"/>
    <mergeCell ref="A78:A82"/>
    <mergeCell ref="S78:S82"/>
    <mergeCell ref="AK78:AK82"/>
    <mergeCell ref="A85:H85"/>
    <mergeCell ref="S85:Z85"/>
    <mergeCell ref="AK85:AR85"/>
    <mergeCell ref="A66:A71"/>
    <mergeCell ref="S66:S71"/>
    <mergeCell ref="K60:M60"/>
    <mergeCell ref="N60:P60"/>
    <mergeCell ref="V60:V61"/>
    <mergeCell ref="W60:W61"/>
    <mergeCell ref="X60:X61"/>
    <mergeCell ref="Y60:Z60"/>
    <mergeCell ref="AM59:AM61"/>
    <mergeCell ref="AP60:AP61"/>
    <mergeCell ref="AQ60:AR60"/>
    <mergeCell ref="G60:H60"/>
    <mergeCell ref="E88:E89"/>
    <mergeCell ref="F88:F89"/>
    <mergeCell ref="G88:H88"/>
    <mergeCell ref="AK66:AK71"/>
    <mergeCell ref="A72:A77"/>
    <mergeCell ref="S72:S77"/>
    <mergeCell ref="AK72:AK77"/>
    <mergeCell ref="A86:H86"/>
    <mergeCell ref="S86:Z86"/>
    <mergeCell ref="AK86:AR86"/>
    <mergeCell ref="AP88:AP89"/>
    <mergeCell ref="AQ88:AR88"/>
    <mergeCell ref="AU88:AW88"/>
    <mergeCell ref="AX88:AZ88"/>
    <mergeCell ref="A91:A93"/>
    <mergeCell ref="S91:S93"/>
    <mergeCell ref="AK91:AK93"/>
    <mergeCell ref="AO87:AP87"/>
    <mergeCell ref="AQ87:AR87"/>
    <mergeCell ref="T87:T89"/>
    <mergeCell ref="U87:U89"/>
    <mergeCell ref="W87:X87"/>
    <mergeCell ref="Y87:Z87"/>
    <mergeCell ref="AK87:AK89"/>
    <mergeCell ref="AL87:AL89"/>
    <mergeCell ref="AC88:AE88"/>
    <mergeCell ref="AF88:AH88"/>
    <mergeCell ref="A87:A89"/>
    <mergeCell ref="B87:B89"/>
    <mergeCell ref="C87:C89"/>
    <mergeCell ref="E87:F87"/>
    <mergeCell ref="G87:H87"/>
    <mergeCell ref="S87:S89"/>
    <mergeCell ref="D88:D89"/>
    <mergeCell ref="AK94:AK99"/>
    <mergeCell ref="A100:A105"/>
    <mergeCell ref="S100:S105"/>
    <mergeCell ref="AK100:AK105"/>
    <mergeCell ref="A114:I114"/>
    <mergeCell ref="S114:AA114"/>
    <mergeCell ref="AK114:AS114"/>
    <mergeCell ref="AN88:AN89"/>
    <mergeCell ref="AO88:AO89"/>
    <mergeCell ref="A106:A110"/>
    <mergeCell ref="S106:S110"/>
    <mergeCell ref="AK106:AK110"/>
    <mergeCell ref="A113:I113"/>
    <mergeCell ref="S113:AA113"/>
    <mergeCell ref="AK113:AS113"/>
    <mergeCell ref="A94:A99"/>
    <mergeCell ref="S94:S99"/>
    <mergeCell ref="K88:M88"/>
    <mergeCell ref="N88:P88"/>
    <mergeCell ref="V88:V89"/>
    <mergeCell ref="W88:W89"/>
    <mergeCell ref="X88:X89"/>
    <mergeCell ref="Y88:Z88"/>
    <mergeCell ref="AM87:AM89"/>
    <mergeCell ref="AU117:AW117"/>
    <mergeCell ref="AX117:AZ117"/>
    <mergeCell ref="A119:A121"/>
    <mergeCell ref="S119:S121"/>
    <mergeCell ref="AK119:AK121"/>
    <mergeCell ref="D116:D118"/>
    <mergeCell ref="H116:I116"/>
    <mergeCell ref="V116:V118"/>
    <mergeCell ref="Z116:AA116"/>
    <mergeCell ref="S115:S117"/>
    <mergeCell ref="T115:T117"/>
    <mergeCell ref="U115:U117"/>
    <mergeCell ref="W115:X115"/>
    <mergeCell ref="Y115:Y117"/>
    <mergeCell ref="Z115:AA115"/>
    <mergeCell ref="A115:A117"/>
    <mergeCell ref="B115:B117"/>
    <mergeCell ref="C115:C117"/>
    <mergeCell ref="E115:F115"/>
    <mergeCell ref="G115:G117"/>
    <mergeCell ref="H115:I115"/>
    <mergeCell ref="AO115:AP115"/>
    <mergeCell ref="AQ115:AQ117"/>
    <mergeCell ref="AR115:AS115"/>
    <mergeCell ref="AR116:AS116"/>
    <mergeCell ref="AO117:AP117"/>
    <mergeCell ref="AN116:AN118"/>
    <mergeCell ref="E117:F117"/>
    <mergeCell ref="K117:M117"/>
    <mergeCell ref="N117:P117"/>
    <mergeCell ref="W117:X117"/>
    <mergeCell ref="AC117:AE117"/>
    <mergeCell ref="AF117:AH117"/>
    <mergeCell ref="AL115:AL117"/>
    <mergeCell ref="AM115:AM117"/>
    <mergeCell ref="AK115:AK117"/>
  </mergeCells>
  <pageMargins left="0.511811024" right="0.511811024" top="0.78740157499999996" bottom="0.78740157499999996" header="0.31496062000000002" footer="0.31496062000000002"/>
  <pageSetup paperSize="9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- ATPS 2024 a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Maria de Oliveira Costardi</dc:creator>
  <cp:lastModifiedBy>Sinpec Polícia Federal</cp:lastModifiedBy>
  <dcterms:created xsi:type="dcterms:W3CDTF">2024-05-16T14:42:06Z</dcterms:created>
  <dcterms:modified xsi:type="dcterms:W3CDTF">2024-05-16T16:02:16Z</dcterms:modified>
</cp:coreProperties>
</file>