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50" windowHeight="6045" tabRatio="908" activeTab="0"/>
  </bookViews>
  <sheets>
    <sheet name="fevereiro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<sst xmlns="http://schemas.openxmlformats.org/spreadsheetml/2006/main" count="62" uniqueCount="47">
  <si>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Mensalidade Associados</t>
  </si>
  <si>
    <t>Receitas</t>
  </si>
  <si>
    <t>Despesas</t>
  </si>
  <si>
    <t>Pessoal</t>
  </si>
  <si>
    <t>Administrativas</t>
  </si>
  <si>
    <t>Contas</t>
  </si>
  <si>
    <t xml:space="preserve">                                      Balancete Sintetico - Simplificado</t>
  </si>
  <si>
    <t>Presidente</t>
  </si>
  <si>
    <t>SINPECPF - SINDICATO NACIONAL DOS SERVIDORES DO PLANO</t>
  </si>
  <si>
    <t xml:space="preserve">ESPECIAL DE CARGOS DO DEPTO. DE POLÍCIA FEDERAL </t>
  </si>
  <si>
    <t>Fonte: TORRES CONTABILIDADE E AUDITORIA LTDA          (61)3328-8032</t>
  </si>
  <si>
    <t>SINPECPF - Sindicato Nacional dos Servidores do Plano</t>
  </si>
  <si>
    <t>Especial de Cargos do Depto. De Polícia Federal</t>
  </si>
  <si>
    <t>Francisca Hélia Leite de C. Cassemiro</t>
  </si>
  <si>
    <t>Financeiras</t>
  </si>
  <si>
    <t>Auxílio Transporte</t>
  </si>
  <si>
    <t>Aluguel e Condomínio</t>
  </si>
  <si>
    <t>TORRES CONTABILIDADE E AUDITORIA LTDA</t>
  </si>
  <si>
    <t>CRC-DF 723        -     CNPJ 26.446.476/0001-44</t>
  </si>
  <si>
    <t>Carlos Alberto Torres Pires - Sócio Administrador</t>
  </si>
  <si>
    <t>Telefone e Energia Elétrica</t>
  </si>
  <si>
    <t>Honorários Contábeis</t>
  </si>
  <si>
    <t>Passagens, Viagens e Estadias</t>
  </si>
  <si>
    <t>Combustiveis e Lubrificantes</t>
  </si>
  <si>
    <t>Despesas Bancárias</t>
  </si>
  <si>
    <t>Juros por Atraso</t>
  </si>
  <si>
    <t>Lanches e Refeições</t>
  </si>
  <si>
    <t>Auxilio Alimentação</t>
  </si>
  <si>
    <t>INSS</t>
  </si>
  <si>
    <t>FGTS</t>
  </si>
  <si>
    <t>Impostos e Taxas</t>
  </si>
  <si>
    <t>Portes e Correspondências</t>
  </si>
  <si>
    <t>Eventos</t>
  </si>
  <si>
    <t>Manutenção de Máquinas e Equipamentos</t>
  </si>
  <si>
    <t>Material Gráfico e de Escritório</t>
  </si>
  <si>
    <t>Serviços Prestados - Pessoa Jurídica</t>
  </si>
  <si>
    <t>Assistência Médica de Funcionários</t>
  </si>
  <si>
    <t xml:space="preserve">                                      Balancete Analítico - Simplificado fevereiro de 2008</t>
  </si>
  <si>
    <t>Salários/Bolsa Estágio</t>
  </si>
  <si>
    <t>Pis s/ Folha de Pagamento</t>
  </si>
  <si>
    <t>Rescisoes Trabalhistas</t>
  </si>
  <si>
    <t>Cópias</t>
  </si>
  <si>
    <t>Férias de Funcionários</t>
  </si>
  <si>
    <t>Serviços Prestados - Pessoa Física</t>
  </si>
  <si>
    <t>Locação de Máquinas e Equipamentos</t>
  </si>
  <si>
    <t>Honorários Advocatícios</t>
  </si>
  <si>
    <t>Fevereiro/2008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</si>
</sst>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28">
    <font>
      <sz val="10"/>
      <name val="Arial"/>
      <family val="0"/>
    </font>
    <font>
      <sz val="7"/>
      <name val="Tahoma"/>
      <family val="2"/>
    </font>
    <font>
      <sz val="10"/>
      <color indexed="10"/>
      <name val="Arial"/>
      <family val="2"/>
    </font>
    <font>
      <sz val="7"/>
      <color indexed="48"/>
      <name val="Tahoma"/>
      <family val="2"/>
    </font>
    <font>
      <sz val="12"/>
      <name val="Arial"/>
      <family val="2"/>
    </font>
    <font>
      <b/>
      <i/>
      <sz val="16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0" fontId="5" fillId="0" borderId="0" xfId="0" applyNumberFormat="1" applyFont="1" applyBorder="1" applyAlignment="1">
      <alignment horizontal="left"/>
    </xf>
    <xf numFmtId="40" fontId="6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49" fontId="9" fillId="16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10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Alignment="1">
      <alignment/>
    </xf>
    <xf numFmtId="0" fontId="4" fillId="24" borderId="12" xfId="0" applyFont="1" applyFill="1" applyBorder="1" applyAlignment="1">
      <alignment/>
    </xf>
    <xf numFmtId="43" fontId="0" fillId="0" borderId="0" xfId="53" applyAlignment="1">
      <alignment/>
    </xf>
    <xf numFmtId="4" fontId="4" fillId="24" borderId="13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27" sqref="C27"/>
    </sheetView>
  </sheetViews>
  <sheetFormatPr defaultColWidth="9.140625" defaultRowHeight="12.75"/>
  <cols>
    <col min="1" max="1" width="16.7109375" style="0" customWidth="1"/>
    <col min="2" max="2" width="45.421875" style="0" customWidth="1"/>
    <col min="3" max="3" width="17.7109375" style="0" customWidth="1"/>
    <col min="4" max="4" width="10.28125" style="0" bestFit="1" customWidth="1"/>
  </cols>
  <sheetData>
    <row r="1" spans="1:2" ht="20.25">
      <c r="A1" s="7" t="s">
        <v>8</v>
      </c>
      <c r="B1" s="8"/>
    </row>
    <row r="2" spans="1:2" ht="20.25">
      <c r="A2" s="7" t="s">
        <v>9</v>
      </c>
      <c r="B2" s="9"/>
    </row>
    <row r="3" ht="15">
      <c r="A3" s="6" t="s">
        <v>37</v>
      </c>
    </row>
    <row r="4" ht="13.5" thickBot="1"/>
    <row r="5" spans="2:3" ht="15">
      <c r="B5" s="10" t="s">
        <v>5</v>
      </c>
      <c r="C5" s="11" t="s">
        <v>46</v>
      </c>
    </row>
    <row r="6" spans="2:3" ht="15.75">
      <c r="B6" s="12" t="s">
        <v>1</v>
      </c>
      <c r="C6" s="13">
        <f>SUM(C7:C7)</f>
        <v>83744.09</v>
      </c>
    </row>
    <row r="7" spans="2:3" ht="15">
      <c r="B7" s="14" t="s">
        <v>0</v>
      </c>
      <c r="C7" s="15">
        <v>83744.09</v>
      </c>
    </row>
    <row r="8" spans="2:3" ht="15">
      <c r="B8" s="6"/>
      <c r="C8" s="6"/>
    </row>
    <row r="9" spans="2:3" ht="15.75" thickBot="1">
      <c r="B9" s="6"/>
      <c r="C9" s="16"/>
    </row>
    <row r="10" spans="2:4" ht="15">
      <c r="B10" s="10" t="s">
        <v>5</v>
      </c>
      <c r="C10" s="11" t="s">
        <v>46</v>
      </c>
      <c r="D10" s="4"/>
    </row>
    <row r="11" spans="2:4" ht="15.75">
      <c r="B11" s="12" t="s">
        <v>2</v>
      </c>
      <c r="C11" s="17">
        <f>SUM(C12+C22+C40)</f>
        <v>79629.65</v>
      </c>
      <c r="D11" s="4"/>
    </row>
    <row r="12" spans="2:4" ht="15.75">
      <c r="B12" s="12" t="s">
        <v>3</v>
      </c>
      <c r="C12" s="17">
        <f>SUM(C13:C21)</f>
        <v>13695.16</v>
      </c>
      <c r="D12" s="1"/>
    </row>
    <row r="13" spans="2:3" ht="15">
      <c r="B13" s="14" t="s">
        <v>36</v>
      </c>
      <c r="C13" s="18">
        <f>16+20+20+507.72+507.72+263.3</f>
        <v>1334.74</v>
      </c>
    </row>
    <row r="14" spans="2:3" ht="15">
      <c r="B14" s="14" t="s">
        <v>27</v>
      </c>
      <c r="C14" s="18">
        <f>162+162+162</f>
        <v>486</v>
      </c>
    </row>
    <row r="15" spans="2:3" ht="15">
      <c r="B15" s="14" t="s">
        <v>15</v>
      </c>
      <c r="C15" s="18">
        <f>138+138+138</f>
        <v>414</v>
      </c>
    </row>
    <row r="16" spans="2:3" ht="15">
      <c r="B16" s="14" t="s">
        <v>42</v>
      </c>
      <c r="C16" s="18">
        <v>892.14</v>
      </c>
    </row>
    <row r="17" spans="2:4" ht="15">
      <c r="B17" s="14" t="s">
        <v>29</v>
      </c>
      <c r="C17" s="18">
        <f>231.08</f>
        <v>231.08</v>
      </c>
      <c r="D17" s="1"/>
    </row>
    <row r="18" spans="2:4" ht="15">
      <c r="B18" s="14" t="s">
        <v>28</v>
      </c>
      <c r="C18" s="18">
        <v>2784.09</v>
      </c>
      <c r="D18" s="1"/>
    </row>
    <row r="19" spans="2:3" ht="15">
      <c r="B19" s="14" t="s">
        <v>39</v>
      </c>
      <c r="C19" s="18">
        <v>28.89</v>
      </c>
    </row>
    <row r="20" spans="2:3" ht="15">
      <c r="B20" s="14" t="s">
        <v>40</v>
      </c>
      <c r="C20" s="18">
        <f>3670.49+1749.59+86.14</f>
        <v>5506.22</v>
      </c>
    </row>
    <row r="21" spans="2:3" ht="15">
      <c r="B21" s="14" t="s">
        <v>38</v>
      </c>
      <c r="C21" s="18">
        <v>2018</v>
      </c>
    </row>
    <row r="22" spans="2:4" ht="15.75">
      <c r="B22" s="12" t="s">
        <v>4</v>
      </c>
      <c r="C22" s="17">
        <f>SUM(C23:C39)</f>
        <v>65676.34</v>
      </c>
      <c r="D22" s="1"/>
    </row>
    <row r="23" spans="2:3" ht="15">
      <c r="B23" s="14" t="s">
        <v>16</v>
      </c>
      <c r="C23" s="18">
        <f>411.3+210+654.87+420</f>
        <v>1696.17</v>
      </c>
    </row>
    <row r="24" spans="2:3" ht="15">
      <c r="B24" s="14" t="s">
        <v>23</v>
      </c>
      <c r="C24" s="18">
        <f>20+99.7+97.46+61+145.5+161.08+145.25+83+141.54+50+20+138+130.37+128.19+100+146.27+135.5</f>
        <v>1802.8600000000001</v>
      </c>
    </row>
    <row r="25" spans="2:3" ht="15">
      <c r="B25" s="14" t="s">
        <v>41</v>
      </c>
      <c r="C25" s="25">
        <f>90+649.5</f>
        <v>739.5</v>
      </c>
    </row>
    <row r="26" spans="2:3" ht="15">
      <c r="B26" s="14" t="s">
        <v>24</v>
      </c>
      <c r="C26" s="18">
        <v>36.89</v>
      </c>
    </row>
    <row r="27" spans="2:3" ht="15">
      <c r="B27" s="14" t="s">
        <v>32</v>
      </c>
      <c r="C27" s="18">
        <v>19365.24</v>
      </c>
    </row>
    <row r="28" spans="2:4" ht="15">
      <c r="B28" s="14" t="s">
        <v>45</v>
      </c>
      <c r="C28" s="18">
        <v>5825.32</v>
      </c>
      <c r="D28" s="24"/>
    </row>
    <row r="29" spans="2:3" ht="15">
      <c r="B29" s="14" t="s">
        <v>21</v>
      </c>
      <c r="C29" s="18">
        <f>850+850+850+850</f>
        <v>3400</v>
      </c>
    </row>
    <row r="30" spans="2:3" ht="15">
      <c r="B30" s="23" t="s">
        <v>30</v>
      </c>
      <c r="C30" s="25">
        <f>233.87+13.29</f>
        <v>247.16</v>
      </c>
    </row>
    <row r="31" spans="2:3" ht="15">
      <c r="B31" s="23" t="s">
        <v>26</v>
      </c>
      <c r="C31" s="25">
        <f>25.89+62.6+128.37+251.49+284.9</f>
        <v>753.25</v>
      </c>
    </row>
    <row r="32" spans="2:3" ht="15">
      <c r="B32" s="23" t="s">
        <v>44</v>
      </c>
      <c r="C32" s="18">
        <v>2250</v>
      </c>
    </row>
    <row r="33" spans="2:4" ht="15">
      <c r="B33" s="23" t="s">
        <v>33</v>
      </c>
      <c r="C33" s="25">
        <v>78</v>
      </c>
      <c r="D33" s="1"/>
    </row>
    <row r="34" spans="2:3" ht="15">
      <c r="B34" s="14" t="s">
        <v>34</v>
      </c>
      <c r="C34" s="18">
        <f>514.6+280.8+1467.78+604.75+200.85+265.9+1238+800+770+3808</f>
        <v>9950.68</v>
      </c>
    </row>
    <row r="35" spans="2:3" ht="15">
      <c r="B35" s="14" t="s">
        <v>22</v>
      </c>
      <c r="C35" s="18">
        <v>9364</v>
      </c>
    </row>
    <row r="36" spans="2:3" ht="15">
      <c r="B36" s="23" t="s">
        <v>31</v>
      </c>
      <c r="C36" s="25">
        <v>2087.95</v>
      </c>
    </row>
    <row r="37" spans="2:3" ht="15">
      <c r="B37" s="14" t="s">
        <v>43</v>
      </c>
      <c r="C37" s="25">
        <v>4430</v>
      </c>
    </row>
    <row r="38" spans="2:3" s="22" customFormat="1" ht="15">
      <c r="B38" s="23" t="s">
        <v>35</v>
      </c>
      <c r="C38" s="18">
        <v>47.03</v>
      </c>
    </row>
    <row r="39" spans="2:3" ht="15">
      <c r="B39" s="14" t="s">
        <v>20</v>
      </c>
      <c r="C39" s="18">
        <f>85.81+87.07+75.92+972.93+28.73+17.88+70.36+884.78+50.31+714.75+613.75</f>
        <v>3602.29</v>
      </c>
    </row>
    <row r="40" spans="2:3" ht="15.75">
      <c r="B40" s="12" t="s">
        <v>14</v>
      </c>
      <c r="C40" s="17">
        <f>SUM(C41:C41)</f>
        <v>258.15</v>
      </c>
    </row>
    <row r="41" spans="2:3" ht="15">
      <c r="B41" s="14" t="s">
        <v>25</v>
      </c>
      <c r="C41" s="18">
        <v>258.15</v>
      </c>
    </row>
    <row r="42" spans="1:2" ht="12.75">
      <c r="A42" s="3"/>
      <c r="B42" s="5" t="s">
        <v>10</v>
      </c>
    </row>
    <row r="43" spans="1:2" ht="12.75">
      <c r="A43" s="3"/>
      <c r="B43" s="2"/>
    </row>
    <row r="44" spans="1:2" ht="12.75">
      <c r="A44" s="3"/>
      <c r="B44" s="2"/>
    </row>
    <row r="45" spans="1:2" ht="12.75">
      <c r="A45" s="3"/>
      <c r="B45" s="2"/>
    </row>
    <row r="46" spans="1:2" ht="12.75">
      <c r="A46" s="3"/>
      <c r="B46" s="2"/>
    </row>
    <row r="47" ht="20.25">
      <c r="A47" s="7" t="s">
        <v>8</v>
      </c>
    </row>
    <row r="48" ht="20.25">
      <c r="A48" s="7" t="s">
        <v>9</v>
      </c>
    </row>
    <row r="49" ht="15">
      <c r="A49" s="6" t="s">
        <v>6</v>
      </c>
    </row>
    <row r="50" ht="13.5" thickBot="1"/>
    <row r="51" spans="2:3" ht="15">
      <c r="B51" s="10" t="s">
        <v>5</v>
      </c>
      <c r="C51" s="11" t="s">
        <v>46</v>
      </c>
    </row>
    <row r="52" spans="2:3" ht="15.75">
      <c r="B52" s="12" t="s">
        <v>1</v>
      </c>
      <c r="C52" s="13">
        <f>SUM(C6)</f>
        <v>83744.09</v>
      </c>
    </row>
    <row r="53" spans="2:4" ht="15">
      <c r="B53" s="14" t="s">
        <v>0</v>
      </c>
      <c r="C53" s="15">
        <f>SUM(C7)</f>
        <v>83744.09</v>
      </c>
      <c r="D53" s="1"/>
    </row>
    <row r="54" spans="2:4" ht="15.75" thickBot="1">
      <c r="B54" s="6"/>
      <c r="C54" s="16"/>
      <c r="D54" s="4"/>
    </row>
    <row r="55" spans="2:3" ht="15">
      <c r="B55" s="10" t="s">
        <v>5</v>
      </c>
      <c r="C55" s="11" t="s">
        <v>46</v>
      </c>
    </row>
    <row r="56" spans="2:3" ht="15.75">
      <c r="B56" s="12" t="s">
        <v>2</v>
      </c>
      <c r="C56" s="17">
        <f>SUM(C11)</f>
        <v>79629.65</v>
      </c>
    </row>
    <row r="57" spans="2:3" ht="15.75">
      <c r="B57" s="12" t="s">
        <v>3</v>
      </c>
      <c r="C57" s="18">
        <f>SUM(C12)</f>
        <v>13695.16</v>
      </c>
    </row>
    <row r="58" spans="2:3" ht="15.75">
      <c r="B58" s="12" t="s">
        <v>4</v>
      </c>
      <c r="C58" s="18">
        <f>SUM(C22)</f>
        <v>65676.34</v>
      </c>
    </row>
    <row r="59" spans="2:3" ht="15.75">
      <c r="B59" s="12" t="s">
        <v>14</v>
      </c>
      <c r="C59" s="18">
        <f>SUM(C40)</f>
        <v>258.15</v>
      </c>
    </row>
    <row r="60" ht="12.75">
      <c r="B60" s="5" t="s">
        <v>10</v>
      </c>
    </row>
    <row r="64" ht="15">
      <c r="B64" s="20" t="s">
        <v>11</v>
      </c>
    </row>
    <row r="65" ht="15">
      <c r="B65" s="20" t="s">
        <v>12</v>
      </c>
    </row>
    <row r="66" ht="15">
      <c r="B66" s="21" t="s">
        <v>13</v>
      </c>
    </row>
    <row r="67" ht="15">
      <c r="B67" s="20" t="s">
        <v>7</v>
      </c>
    </row>
    <row r="68" ht="15">
      <c r="B68" s="19"/>
    </row>
    <row r="69" ht="15">
      <c r="B69" s="19"/>
    </row>
    <row r="70" ht="15">
      <c r="B70" s="19" t="s">
        <v>17</v>
      </c>
    </row>
    <row r="71" ht="15">
      <c r="B71" s="19" t="s">
        <v>18</v>
      </c>
    </row>
    <row r="72" ht="15">
      <c r="B72" s="19" t="s">
        <v>19</v>
      </c>
    </row>
  </sheetData>
  <sheetProtection/>
  <printOptions/>
  <pageMargins left="0.75" right="0.75" top="0.47" bottom="0.54" header="0.492125985" footer="0.49212598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H&amp;G-CONTABIL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Lançamentos</cp:lastModifiedBy>
  <cp:lastPrinted>2008-07-01T21:41:37Z</cp:lastPrinted>
  <dcterms:created xsi:type="dcterms:W3CDTF">2002-06-09T19:36:37Z</dcterms:created>
  <dcterms:modified xsi:type="dcterms:W3CDTF">2008-07-11T13:54:31Z</dcterms:modified>
  <cp:category/>
  <cp:version/>
  <cp:contentType/>
  <cp:contentStatus/>
</cp:coreProperties>
</file>